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7470" windowHeight="822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L33" i="1" l="1"/>
  <c r="D61" i="1" l="1"/>
  <c r="D62" i="1" s="1"/>
  <c r="H53" i="1"/>
  <c r="H55" i="1" s="1"/>
  <c r="H56" i="1" s="1"/>
  <c r="H43" i="1"/>
  <c r="L42" i="1"/>
  <c r="H10" i="1"/>
  <c r="D49" i="1"/>
  <c r="D51" i="1" s="1"/>
  <c r="D44" i="1"/>
  <c r="H34" i="1"/>
  <c r="D31" i="1" l="1"/>
  <c r="H20" i="1"/>
  <c r="H21" i="1" s="1"/>
  <c r="L6" i="1"/>
  <c r="L9" i="1" s="1"/>
  <c r="D8" i="1"/>
  <c r="D23" i="1"/>
  <c r="D5" i="1"/>
  <c r="D9" i="1"/>
  <c r="D12" i="1" l="1"/>
</calcChain>
</file>

<file path=xl/sharedStrings.xml><?xml version="1.0" encoding="utf-8"?>
<sst xmlns="http://schemas.openxmlformats.org/spreadsheetml/2006/main" count="287" uniqueCount="148">
  <si>
    <t>Ensalada del Chef</t>
  </si>
  <si>
    <t>Productos</t>
  </si>
  <si>
    <t>Cantidad</t>
  </si>
  <si>
    <t>Precio</t>
  </si>
  <si>
    <t>Lechuga crespa</t>
  </si>
  <si>
    <t>Tomate riñon</t>
  </si>
  <si>
    <t>Queso freco</t>
  </si>
  <si>
    <t>Zanahoria</t>
  </si>
  <si>
    <t>jamon de pierna</t>
  </si>
  <si>
    <t xml:space="preserve">aderezo </t>
  </si>
  <si>
    <t>Ensalada de Quinua</t>
  </si>
  <si>
    <t>Quinua</t>
  </si>
  <si>
    <t>zuquini</t>
  </si>
  <si>
    <t>berengena</t>
  </si>
  <si>
    <t xml:space="preserve">pimiento </t>
  </si>
  <si>
    <t>Sopa de Locro</t>
  </si>
  <si>
    <t>papa</t>
  </si>
  <si>
    <t>crema</t>
  </si>
  <si>
    <t>cebolla</t>
  </si>
  <si>
    <t>Queso</t>
  </si>
  <si>
    <t>Aguacate</t>
  </si>
  <si>
    <t>Sopa de Sambo</t>
  </si>
  <si>
    <t>Sambo</t>
  </si>
  <si>
    <t>leche</t>
  </si>
  <si>
    <t>sal</t>
  </si>
  <si>
    <t>Choclo</t>
  </si>
  <si>
    <t>choclo</t>
  </si>
  <si>
    <t>Habas</t>
  </si>
  <si>
    <t>Melloco</t>
  </si>
  <si>
    <t>empanadas</t>
  </si>
  <si>
    <t xml:space="preserve">aceite </t>
  </si>
  <si>
    <t>mote</t>
  </si>
  <si>
    <t xml:space="preserve">Chicharron </t>
  </si>
  <si>
    <t>Chugchucaras</t>
  </si>
  <si>
    <t>maduro</t>
  </si>
  <si>
    <t>Plato ambateño</t>
  </si>
  <si>
    <t>llampigachos</t>
  </si>
  <si>
    <t>chorizo</t>
  </si>
  <si>
    <t>carne</t>
  </si>
  <si>
    <t>huevo</t>
  </si>
  <si>
    <t>arroz</t>
  </si>
  <si>
    <t xml:space="preserve">ensalada </t>
  </si>
  <si>
    <t xml:space="preserve">Pollo a la parrila </t>
  </si>
  <si>
    <t xml:space="preserve">papas </t>
  </si>
  <si>
    <t>papas</t>
  </si>
  <si>
    <t>Higos con queso</t>
  </si>
  <si>
    <t>Queso de hoja</t>
  </si>
  <si>
    <t>allulas</t>
  </si>
  <si>
    <t>helado de Paila</t>
  </si>
  <si>
    <t>taxo</t>
  </si>
  <si>
    <t>leche evaporada</t>
  </si>
  <si>
    <t>gelatina</t>
  </si>
  <si>
    <t>azucar</t>
  </si>
  <si>
    <t xml:space="preserve">tomate de arbol </t>
  </si>
  <si>
    <t>Cheescake de higos</t>
  </si>
  <si>
    <t>higos</t>
  </si>
  <si>
    <t>queso crema</t>
  </si>
  <si>
    <t xml:space="preserve">galleta </t>
  </si>
  <si>
    <t xml:space="preserve">Enrollado de dulce </t>
  </si>
  <si>
    <t xml:space="preserve">Pan de la Casa </t>
  </si>
  <si>
    <t>cantidad</t>
  </si>
  <si>
    <t>unidad</t>
  </si>
  <si>
    <t xml:space="preserve">precio </t>
  </si>
  <si>
    <t>albahaca</t>
  </si>
  <si>
    <t>atado</t>
  </si>
  <si>
    <t>avena pradera hojuelas</t>
  </si>
  <si>
    <t xml:space="preserve">azucar impalpable </t>
  </si>
  <si>
    <t>biscotelas inalecsa</t>
  </si>
  <si>
    <t>cerezas</t>
  </si>
  <si>
    <t>crema de leche</t>
  </si>
  <si>
    <t xml:space="preserve">gr. </t>
  </si>
  <si>
    <t>durasno enlatados</t>
  </si>
  <si>
    <t xml:space="preserve">galletas ricas </t>
  </si>
  <si>
    <t>paquete</t>
  </si>
  <si>
    <t>grajeas choco y ajonjoli</t>
  </si>
  <si>
    <t>harina oro blanco</t>
  </si>
  <si>
    <t>kg.</t>
  </si>
  <si>
    <t>huevos indaves</t>
  </si>
  <si>
    <t>u</t>
  </si>
  <si>
    <t>kiosko mozzarella</t>
  </si>
  <si>
    <t>leche entera</t>
  </si>
  <si>
    <t>lt.</t>
  </si>
  <si>
    <t xml:space="preserve">margarina miraflores </t>
  </si>
  <si>
    <t>margarina supermax</t>
  </si>
  <si>
    <t>marselos</t>
  </si>
  <si>
    <t>mayonesa</t>
  </si>
  <si>
    <t xml:space="preserve">mc dougal arroz crocante </t>
  </si>
  <si>
    <t xml:space="preserve">panela molida </t>
  </si>
  <si>
    <t>quaker avena</t>
  </si>
  <si>
    <t>queso crema rey</t>
  </si>
  <si>
    <t>queso kiosko</t>
  </si>
  <si>
    <t>salami ahumado</t>
  </si>
  <si>
    <t>terrafertil nueces</t>
  </si>
  <si>
    <t>yougurt alibaba</t>
  </si>
  <si>
    <t>30 gr.</t>
  </si>
  <si>
    <t>50 gr.</t>
  </si>
  <si>
    <t xml:space="preserve">200 gr. </t>
  </si>
  <si>
    <t>2 und.</t>
  </si>
  <si>
    <t xml:space="preserve">1 und. </t>
  </si>
  <si>
    <t>200 gr.</t>
  </si>
  <si>
    <t>60 gr.</t>
  </si>
  <si>
    <t>50gr.</t>
  </si>
  <si>
    <t>0.25 und.</t>
  </si>
  <si>
    <t>60gr.</t>
  </si>
  <si>
    <t xml:space="preserve">100 gr. </t>
  </si>
  <si>
    <t>2 und</t>
  </si>
  <si>
    <t>1 und</t>
  </si>
  <si>
    <t xml:space="preserve">30 gr. </t>
  </si>
  <si>
    <t xml:space="preserve">40 gr. </t>
  </si>
  <si>
    <t xml:space="preserve">20 gr. </t>
  </si>
  <si>
    <t>Empanadas</t>
  </si>
  <si>
    <t xml:space="preserve">Mote con  chicharron </t>
  </si>
  <si>
    <t xml:space="preserve">50 gr. </t>
  </si>
  <si>
    <t>80 gr.</t>
  </si>
  <si>
    <t>fritada</t>
  </si>
  <si>
    <t>remolacha</t>
  </si>
  <si>
    <t>100 gr,</t>
  </si>
  <si>
    <t>100 gr.</t>
  </si>
  <si>
    <t xml:space="preserve">2 und. </t>
  </si>
  <si>
    <t>150 gr.</t>
  </si>
  <si>
    <t>1 und.</t>
  </si>
  <si>
    <t>Higos</t>
  </si>
  <si>
    <t>3 und.</t>
  </si>
  <si>
    <t>20 gr.</t>
  </si>
  <si>
    <t>20 gr</t>
  </si>
  <si>
    <t>P.v.p</t>
  </si>
  <si>
    <t>5 und</t>
  </si>
  <si>
    <t>250 gr.</t>
  </si>
  <si>
    <t>15 gr.</t>
  </si>
  <si>
    <t>5 und.</t>
  </si>
  <si>
    <t>porciones 8</t>
  </si>
  <si>
    <t>P.V.P</t>
  </si>
  <si>
    <t>10 nd.</t>
  </si>
  <si>
    <t>500 gr.</t>
  </si>
  <si>
    <t>levadura</t>
  </si>
  <si>
    <t>harina</t>
  </si>
  <si>
    <t xml:space="preserve">canela </t>
  </si>
  <si>
    <t>1 litro</t>
  </si>
  <si>
    <t>Plato:</t>
  </si>
  <si>
    <t>Carne a la Parrilla</t>
  </si>
  <si>
    <t xml:space="preserve">Mousse de taxo  </t>
  </si>
  <si>
    <t>0,5 und.</t>
  </si>
  <si>
    <t xml:space="preserve">huevo </t>
  </si>
  <si>
    <t>E. de verde</t>
  </si>
  <si>
    <t>E. de viento</t>
  </si>
  <si>
    <t>E. de morocho</t>
  </si>
  <si>
    <t>Pechuga</t>
  </si>
  <si>
    <t>Churrasco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</si>
</sst>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_);[Red]\(&quot;$&quot;\ #,##0\)"/>
    <numFmt numFmtId="165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Font="1" applyBorder="1"/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Border="1"/>
    <xf numFmtId="0" fontId="1" fillId="0" borderId="10" xfId="0" applyFont="1" applyFill="1" applyBorder="1"/>
    <xf numFmtId="0" fontId="3" fillId="0" borderId="12" xfId="0" applyFont="1" applyBorder="1"/>
    <xf numFmtId="0" fontId="4" fillId="0" borderId="13" xfId="0" applyFont="1" applyBorder="1"/>
    <xf numFmtId="0" fontId="3" fillId="0" borderId="11" xfId="0" applyFont="1" applyBorder="1"/>
    <xf numFmtId="0" fontId="3" fillId="0" borderId="0" xfId="0" applyFont="1"/>
    <xf numFmtId="0" fontId="3" fillId="0" borderId="14" xfId="0" applyFont="1" applyBorder="1"/>
    <xf numFmtId="0" fontId="4" fillId="0" borderId="6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5" fontId="3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1" xfId="1" applyFont="1" applyBorder="1"/>
    <xf numFmtId="165" fontId="4" fillId="0" borderId="1" xfId="1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165" fontId="4" fillId="0" borderId="1" xfId="1" applyFont="1" applyBorder="1" applyAlignment="1">
      <alignment horizontal="center"/>
    </xf>
    <xf numFmtId="0" fontId="5" fillId="0" borderId="1" xfId="0" applyFont="1" applyBorder="1"/>
    <xf numFmtId="165" fontId="3" fillId="0" borderId="1" xfId="1" applyFont="1" applyBorder="1" applyAlignment="1"/>
    <xf numFmtId="165" fontId="3" fillId="0" borderId="0" xfId="1" applyFont="1" applyBorder="1" applyAlignment="1"/>
    <xf numFmtId="0" fontId="3" fillId="0" borderId="13" xfId="0" applyFont="1" applyBorder="1"/>
    <xf numFmtId="165" fontId="3" fillId="0" borderId="2" xfId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/>
    <xf numFmtId="0" fontId="3" fillId="0" borderId="1" xfId="0" applyFont="1" applyFill="1" applyBorder="1" applyAlignment="1"/>
    <xf numFmtId="164" fontId="3" fillId="0" borderId="1" xfId="0" applyNumberFormat="1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64" fontId="3" fillId="0" borderId="0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6"/>
  <sheetViews>
    <sheetView tabSelected="1" topLeftCell="A49" zoomScale="91" zoomScaleNormal="91" workbookViewId="0">
      <selection activeCell="A2" sqref="A2:M65"/>
    </sheetView>
  </sheetViews>
  <sheetFormatPr baseColWidth="10" defaultRowHeight="15" x14ac:dyDescent="0.25"/>
  <cols>
    <col min="2" max="2" width="12" customWidth="1"/>
    <col min="4" max="4" width="7.28515625" bestFit="1" customWidth="1"/>
    <col min="5" max="5" width="4.42578125" customWidth="1"/>
    <col min="6" max="6" width="13.140625" customWidth="1"/>
    <col min="8" max="8" width="8.42578125" bestFit="1" customWidth="1"/>
    <col min="9" max="9" width="2.85546875" customWidth="1"/>
    <col min="10" max="10" width="13.42578125" bestFit="1" customWidth="1"/>
    <col min="11" max="11" width="8.85546875" bestFit="1" customWidth="1"/>
    <col min="12" max="12" width="8.42578125" bestFit="1" customWidth="1"/>
    <col min="14" max="14" width="22.7109375" customWidth="1"/>
  </cols>
  <sheetData>
    <row r="2" spans="2:17" ht="15.75" thickBot="1" x14ac:dyDescent="0.3"/>
    <row r="3" spans="2:17" ht="15.75" thickBot="1" x14ac:dyDescent="0.3">
      <c r="B3" s="13" t="s">
        <v>138</v>
      </c>
      <c r="C3" s="14" t="s">
        <v>0</v>
      </c>
      <c r="D3" s="15"/>
      <c r="E3" s="16"/>
      <c r="F3" s="13" t="s">
        <v>138</v>
      </c>
      <c r="G3" s="14" t="s">
        <v>15</v>
      </c>
      <c r="H3" s="15"/>
      <c r="I3" s="16"/>
      <c r="J3" s="13" t="s">
        <v>138</v>
      </c>
      <c r="K3" s="14" t="s">
        <v>25</v>
      </c>
      <c r="L3" s="17"/>
      <c r="N3" s="2"/>
      <c r="O3" s="3" t="s">
        <v>60</v>
      </c>
      <c r="P3" s="4" t="s">
        <v>61</v>
      </c>
      <c r="Q3" s="5" t="s">
        <v>62</v>
      </c>
    </row>
    <row r="4" spans="2:17" x14ac:dyDescent="0.25">
      <c r="B4" s="18" t="s">
        <v>1</v>
      </c>
      <c r="C4" s="18" t="s">
        <v>2</v>
      </c>
      <c r="D4" s="18" t="s">
        <v>3</v>
      </c>
      <c r="E4" s="16"/>
      <c r="F4" s="18" t="s">
        <v>1</v>
      </c>
      <c r="G4" s="18" t="s">
        <v>2</v>
      </c>
      <c r="H4" s="18" t="s">
        <v>3</v>
      </c>
      <c r="I4" s="16"/>
      <c r="J4" s="18" t="s">
        <v>1</v>
      </c>
      <c r="K4" s="18" t="s">
        <v>2</v>
      </c>
      <c r="L4" s="18" t="s">
        <v>3</v>
      </c>
      <c r="N4" s="6" t="s">
        <v>63</v>
      </c>
      <c r="O4" s="7" t="s">
        <v>64</v>
      </c>
      <c r="P4" s="7"/>
      <c r="Q4" s="7">
        <v>0.54</v>
      </c>
    </row>
    <row r="5" spans="2:17" x14ac:dyDescent="0.25">
      <c r="B5" s="19" t="s">
        <v>4</v>
      </c>
      <c r="C5" s="20" t="s">
        <v>96</v>
      </c>
      <c r="D5" s="21">
        <f>+(0.95/200)*60</f>
        <v>0.28499999999999998</v>
      </c>
      <c r="E5" s="16"/>
      <c r="F5" s="19" t="s">
        <v>16</v>
      </c>
      <c r="G5" s="22" t="s">
        <v>99</v>
      </c>
      <c r="H5" s="21">
        <v>1</v>
      </c>
      <c r="I5" s="16"/>
      <c r="J5" s="19" t="s">
        <v>26</v>
      </c>
      <c r="K5" s="19" t="s">
        <v>98</v>
      </c>
      <c r="L5" s="23">
        <v>0.2</v>
      </c>
      <c r="N5" s="6" t="s">
        <v>65</v>
      </c>
      <c r="O5" s="8"/>
      <c r="P5" s="8"/>
      <c r="Q5" s="8">
        <v>1</v>
      </c>
    </row>
    <row r="6" spans="2:17" x14ac:dyDescent="0.25">
      <c r="B6" s="19" t="s">
        <v>5</v>
      </c>
      <c r="C6" s="20" t="s">
        <v>97</v>
      </c>
      <c r="D6" s="21">
        <v>0.2</v>
      </c>
      <c r="E6" s="16"/>
      <c r="F6" s="19" t="s">
        <v>17</v>
      </c>
      <c r="G6" s="22" t="s">
        <v>123</v>
      </c>
      <c r="H6" s="21">
        <v>0.16</v>
      </c>
      <c r="I6" s="16"/>
      <c r="J6" s="19" t="s">
        <v>19</v>
      </c>
      <c r="K6" s="19" t="s">
        <v>107</v>
      </c>
      <c r="L6" s="23">
        <f>+(5.93/500)*30</f>
        <v>0.35579999999999995</v>
      </c>
      <c r="N6" s="9" t="s">
        <v>66</v>
      </c>
      <c r="O6" s="6">
        <v>500</v>
      </c>
      <c r="P6" s="6"/>
      <c r="Q6" s="10">
        <v>1.36</v>
      </c>
    </row>
    <row r="7" spans="2:17" x14ac:dyDescent="0.25">
      <c r="B7" s="19" t="s">
        <v>7</v>
      </c>
      <c r="C7" s="20" t="s">
        <v>98</v>
      </c>
      <c r="D7" s="21">
        <v>0.15</v>
      </c>
      <c r="E7" s="16"/>
      <c r="F7" s="19" t="s">
        <v>18</v>
      </c>
      <c r="G7" s="22" t="s">
        <v>124</v>
      </c>
      <c r="H7" s="21">
        <v>0.4</v>
      </c>
      <c r="I7" s="16"/>
      <c r="J7" s="19" t="s">
        <v>27</v>
      </c>
      <c r="K7" s="19" t="s">
        <v>108</v>
      </c>
      <c r="L7" s="23">
        <v>0.28999999999999998</v>
      </c>
      <c r="N7" s="9" t="s">
        <v>67</v>
      </c>
      <c r="O7" s="6"/>
      <c r="P7" s="6"/>
      <c r="Q7" s="10">
        <v>1.38</v>
      </c>
    </row>
    <row r="8" spans="2:17" x14ac:dyDescent="0.25">
      <c r="B8" s="19" t="s">
        <v>6</v>
      </c>
      <c r="C8" s="20" t="s">
        <v>95</v>
      </c>
      <c r="D8" s="21">
        <f>(5.93/500)*50</f>
        <v>0.59299999999999997</v>
      </c>
      <c r="E8" s="16"/>
      <c r="F8" s="19" t="s">
        <v>19</v>
      </c>
      <c r="G8" s="22" t="s">
        <v>101</v>
      </c>
      <c r="H8" s="21">
        <v>0.2</v>
      </c>
      <c r="I8" s="16"/>
      <c r="J8" s="19" t="s">
        <v>28</v>
      </c>
      <c r="K8" s="19" t="s">
        <v>109</v>
      </c>
      <c r="L8" s="23">
        <v>0.25</v>
      </c>
      <c r="N8" s="9" t="s">
        <v>68</v>
      </c>
      <c r="O8" s="6"/>
      <c r="P8" s="6"/>
      <c r="Q8" s="10">
        <v>3.41</v>
      </c>
    </row>
    <row r="9" spans="2:17" x14ac:dyDescent="0.25">
      <c r="B9" s="19" t="s">
        <v>8</v>
      </c>
      <c r="C9" s="20" t="s">
        <v>103</v>
      </c>
      <c r="D9" s="21">
        <f>+(4/200)*60</f>
        <v>1.2</v>
      </c>
      <c r="E9" s="16"/>
      <c r="F9" s="19" t="s">
        <v>20</v>
      </c>
      <c r="G9" s="22" t="s">
        <v>102</v>
      </c>
      <c r="H9" s="21">
        <v>0.25</v>
      </c>
      <c r="I9" s="16"/>
      <c r="J9" s="19"/>
      <c r="K9" s="19"/>
      <c r="L9" s="24">
        <f>SUM(L5:L8)</f>
        <v>1.0957999999999999</v>
      </c>
      <c r="N9" s="6" t="s">
        <v>69</v>
      </c>
      <c r="O9" s="8">
        <v>250</v>
      </c>
      <c r="P9" s="8" t="s">
        <v>70</v>
      </c>
      <c r="Q9" s="8">
        <v>1.34</v>
      </c>
    </row>
    <row r="10" spans="2:17" x14ac:dyDescent="0.25">
      <c r="B10" s="19" t="s">
        <v>9</v>
      </c>
      <c r="C10" s="20" t="s">
        <v>94</v>
      </c>
      <c r="D10" s="21">
        <v>0.2</v>
      </c>
      <c r="E10" s="16"/>
      <c r="F10" s="19" t="s">
        <v>24</v>
      </c>
      <c r="G10" s="19"/>
      <c r="H10" s="21">
        <f>SUM(H5:H9)</f>
        <v>2.0099999999999998</v>
      </c>
      <c r="I10" s="16"/>
      <c r="J10" s="25"/>
      <c r="K10" s="22" t="s">
        <v>125</v>
      </c>
      <c r="L10" s="36">
        <v>5</v>
      </c>
      <c r="N10" s="9" t="s">
        <v>71</v>
      </c>
      <c r="O10" s="6"/>
      <c r="P10" s="6"/>
      <c r="Q10" s="10">
        <v>1.89</v>
      </c>
    </row>
    <row r="11" spans="2:17" x14ac:dyDescent="0.25">
      <c r="B11" s="19" t="s">
        <v>39</v>
      </c>
      <c r="C11" s="20" t="s">
        <v>98</v>
      </c>
      <c r="D11" s="21">
        <v>0.14000000000000001</v>
      </c>
      <c r="E11" s="16"/>
      <c r="F11" s="25"/>
      <c r="G11" s="39" t="s">
        <v>125</v>
      </c>
      <c r="H11" s="36">
        <v>6</v>
      </c>
      <c r="I11" s="16"/>
      <c r="J11" s="25"/>
      <c r="K11" s="25"/>
      <c r="L11" s="25"/>
      <c r="N11" s="6" t="s">
        <v>72</v>
      </c>
      <c r="O11" s="8" t="s">
        <v>73</v>
      </c>
      <c r="P11" s="8"/>
      <c r="Q11" s="8">
        <v>0.85</v>
      </c>
    </row>
    <row r="12" spans="2:17" x14ac:dyDescent="0.25">
      <c r="B12" s="19"/>
      <c r="C12" s="20"/>
      <c r="D12" s="27">
        <f>SUM(D5:D11)</f>
        <v>2.7680000000000002</v>
      </c>
      <c r="E12" s="16"/>
      <c r="F12" s="25"/>
      <c r="I12" s="16"/>
      <c r="J12" s="25"/>
      <c r="K12" s="25"/>
      <c r="L12" s="25"/>
      <c r="N12" s="6" t="s">
        <v>74</v>
      </c>
      <c r="O12" s="8">
        <v>160</v>
      </c>
      <c r="P12" s="8" t="s">
        <v>70</v>
      </c>
      <c r="Q12" s="8">
        <v>1.78</v>
      </c>
    </row>
    <row r="13" spans="2:17" x14ac:dyDescent="0.25">
      <c r="B13" s="25"/>
      <c r="C13" s="22" t="s">
        <v>125</v>
      </c>
      <c r="D13" s="36">
        <v>6</v>
      </c>
      <c r="E13" s="16"/>
      <c r="F13" s="25"/>
      <c r="G13" s="25"/>
      <c r="H13" s="25"/>
      <c r="I13" s="16"/>
      <c r="J13" s="25"/>
      <c r="K13" s="25"/>
      <c r="L13" s="25"/>
      <c r="N13" s="6" t="s">
        <v>75</v>
      </c>
      <c r="O13" s="8">
        <v>1</v>
      </c>
      <c r="P13" s="8" t="s">
        <v>76</v>
      </c>
      <c r="Q13" s="8">
        <v>1.46</v>
      </c>
    </row>
    <row r="14" spans="2:17" x14ac:dyDescent="0.25">
      <c r="B14" s="25"/>
      <c r="E14" s="16"/>
      <c r="F14" s="25"/>
      <c r="G14" s="25"/>
      <c r="H14" s="25"/>
      <c r="I14" s="16"/>
      <c r="J14" s="25"/>
      <c r="K14" s="25"/>
      <c r="L14" s="25"/>
      <c r="N14" s="6" t="s">
        <v>77</v>
      </c>
      <c r="O14" s="8">
        <v>12</v>
      </c>
      <c r="P14" s="8" t="s">
        <v>78</v>
      </c>
      <c r="Q14" s="8">
        <v>1.46</v>
      </c>
    </row>
    <row r="15" spans="2:17" ht="15.75" thickBo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N15" s="6" t="s">
        <v>79</v>
      </c>
      <c r="O15" s="8"/>
      <c r="P15" s="8"/>
      <c r="Q15" s="8">
        <v>5.93</v>
      </c>
    </row>
    <row r="16" spans="2:17" ht="15.75" thickBot="1" x14ac:dyDescent="0.3">
      <c r="B16" s="13" t="s">
        <v>138</v>
      </c>
      <c r="C16" s="14" t="s">
        <v>10</v>
      </c>
      <c r="D16" s="17"/>
      <c r="E16" s="16"/>
      <c r="F16" s="13" t="s">
        <v>138</v>
      </c>
      <c r="G16" s="14" t="s">
        <v>21</v>
      </c>
      <c r="H16" s="17"/>
      <c r="I16" s="16"/>
      <c r="J16" s="13" t="s">
        <v>138</v>
      </c>
      <c r="K16" s="14" t="s">
        <v>110</v>
      </c>
      <c r="L16" s="17"/>
      <c r="N16" s="6" t="s">
        <v>80</v>
      </c>
      <c r="O16" s="8">
        <v>1</v>
      </c>
      <c r="P16" s="8" t="s">
        <v>81</v>
      </c>
      <c r="Q16" s="8">
        <v>0.64</v>
      </c>
    </row>
    <row r="17" spans="2:17" x14ac:dyDescent="0.25">
      <c r="B17" s="18" t="s">
        <v>1</v>
      </c>
      <c r="C17" s="18" t="s">
        <v>2</v>
      </c>
      <c r="D17" s="18" t="s">
        <v>3</v>
      </c>
      <c r="E17" s="16"/>
      <c r="F17" s="18" t="s">
        <v>1</v>
      </c>
      <c r="G17" s="18" t="s">
        <v>2</v>
      </c>
      <c r="H17" s="18" t="s">
        <v>3</v>
      </c>
      <c r="I17" s="16"/>
      <c r="J17" s="18" t="s">
        <v>1</v>
      </c>
      <c r="K17" s="18" t="s">
        <v>2</v>
      </c>
      <c r="L17" s="18" t="s">
        <v>3</v>
      </c>
      <c r="N17" s="9" t="s">
        <v>82</v>
      </c>
      <c r="O17" s="6">
        <v>150</v>
      </c>
      <c r="P17" s="6" t="s">
        <v>70</v>
      </c>
      <c r="Q17" s="10">
        <v>0.8</v>
      </c>
    </row>
    <row r="18" spans="2:17" x14ac:dyDescent="0.25">
      <c r="B18" s="19" t="s">
        <v>11</v>
      </c>
      <c r="C18" s="19" t="s">
        <v>104</v>
      </c>
      <c r="D18" s="19">
        <v>0.28000000000000003</v>
      </c>
      <c r="E18" s="16"/>
      <c r="F18" s="28" t="s">
        <v>22</v>
      </c>
      <c r="G18" s="19" t="s">
        <v>99</v>
      </c>
      <c r="H18" s="23">
        <v>0.38</v>
      </c>
      <c r="I18" s="16"/>
      <c r="J18" s="19" t="s">
        <v>143</v>
      </c>
      <c r="K18" s="34" t="s">
        <v>120</v>
      </c>
      <c r="L18" s="23">
        <v>0.5</v>
      </c>
      <c r="N18" s="6" t="s">
        <v>83</v>
      </c>
      <c r="O18" s="8"/>
      <c r="P18" s="8"/>
      <c r="Q18" s="8">
        <v>1.23</v>
      </c>
    </row>
    <row r="19" spans="2:17" x14ac:dyDescent="0.25">
      <c r="B19" s="19" t="s">
        <v>5</v>
      </c>
      <c r="C19" s="19" t="s">
        <v>105</v>
      </c>
      <c r="D19" s="19">
        <v>0.2</v>
      </c>
      <c r="E19" s="16"/>
      <c r="F19" s="19" t="s">
        <v>16</v>
      </c>
      <c r="G19" s="19" t="s">
        <v>95</v>
      </c>
      <c r="H19" s="23">
        <v>0.56999999999999995</v>
      </c>
      <c r="I19" s="16"/>
      <c r="J19" s="19" t="s">
        <v>144</v>
      </c>
      <c r="K19" s="34" t="s">
        <v>120</v>
      </c>
      <c r="L19" s="23">
        <v>0.5</v>
      </c>
      <c r="N19" s="6" t="s">
        <v>84</v>
      </c>
      <c r="O19" s="8">
        <v>250</v>
      </c>
      <c r="P19" s="8" t="s">
        <v>70</v>
      </c>
      <c r="Q19" s="8">
        <v>1.1100000000000001</v>
      </c>
    </row>
    <row r="20" spans="2:17" x14ac:dyDescent="0.25">
      <c r="B20" s="19" t="s">
        <v>12</v>
      </c>
      <c r="C20" s="19" t="s">
        <v>105</v>
      </c>
      <c r="D20" s="19">
        <v>0.3</v>
      </c>
      <c r="E20" s="16"/>
      <c r="F20" s="19" t="s">
        <v>23</v>
      </c>
      <c r="G20" s="19" t="s">
        <v>112</v>
      </c>
      <c r="H20" s="23">
        <f>+(0.6/1000)*50</f>
        <v>0.03</v>
      </c>
      <c r="I20" s="16"/>
      <c r="J20" s="19" t="s">
        <v>145</v>
      </c>
      <c r="K20" s="34" t="s">
        <v>120</v>
      </c>
      <c r="L20" s="23">
        <v>0.5</v>
      </c>
      <c r="N20" s="6" t="s">
        <v>85</v>
      </c>
      <c r="O20" s="8"/>
      <c r="P20" s="8"/>
      <c r="Q20" s="8">
        <v>1.36</v>
      </c>
    </row>
    <row r="21" spans="2:17" x14ac:dyDescent="0.25">
      <c r="B21" s="19" t="s">
        <v>13</v>
      </c>
      <c r="C21" s="19" t="s">
        <v>106</v>
      </c>
      <c r="D21" s="19">
        <v>0.18</v>
      </c>
      <c r="E21" s="16"/>
      <c r="F21" s="19"/>
      <c r="G21" s="19"/>
      <c r="H21" s="24">
        <f>SUM(H18:H20)</f>
        <v>0.98</v>
      </c>
      <c r="I21" s="16"/>
      <c r="J21" s="19" t="s">
        <v>30</v>
      </c>
      <c r="K21" s="34" t="s">
        <v>120</v>
      </c>
      <c r="L21" s="23">
        <v>1</v>
      </c>
      <c r="N21" s="6" t="s">
        <v>86</v>
      </c>
      <c r="O21" s="8">
        <v>250</v>
      </c>
      <c r="P21" s="8" t="s">
        <v>70</v>
      </c>
      <c r="Q21" s="8">
        <v>1.0900000000000001</v>
      </c>
    </row>
    <row r="22" spans="2:17" x14ac:dyDescent="0.25">
      <c r="B22" s="19" t="s">
        <v>14</v>
      </c>
      <c r="C22" s="19" t="s">
        <v>106</v>
      </c>
      <c r="D22" s="19">
        <v>0.18</v>
      </c>
      <c r="E22" s="16"/>
      <c r="F22" s="25"/>
      <c r="G22" s="22" t="s">
        <v>131</v>
      </c>
      <c r="H22" s="23">
        <v>4.25</v>
      </c>
      <c r="I22" s="16"/>
      <c r="J22" s="19"/>
      <c r="K22" s="22" t="s">
        <v>131</v>
      </c>
      <c r="L22" s="23">
        <v>3</v>
      </c>
      <c r="N22" s="9" t="s">
        <v>87</v>
      </c>
      <c r="O22" s="8"/>
      <c r="P22" s="8"/>
      <c r="Q22" s="8">
        <v>0.7</v>
      </c>
    </row>
    <row r="23" spans="2:17" x14ac:dyDescent="0.25">
      <c r="B23" s="19"/>
      <c r="C23" s="19"/>
      <c r="D23" s="24">
        <f>SUM(D18:D22)</f>
        <v>1.1399999999999999</v>
      </c>
      <c r="E23" s="16"/>
      <c r="F23" s="25"/>
      <c r="G23" s="26"/>
      <c r="H23" s="25"/>
      <c r="I23" s="16"/>
      <c r="J23" s="25"/>
      <c r="L23" s="25"/>
      <c r="N23" s="9" t="s">
        <v>88</v>
      </c>
      <c r="O23" s="6"/>
      <c r="P23" s="6"/>
      <c r="Q23" s="10">
        <v>1.46</v>
      </c>
    </row>
    <row r="24" spans="2:17" x14ac:dyDescent="0.25">
      <c r="B24" s="25"/>
      <c r="C24" s="22" t="s">
        <v>125</v>
      </c>
      <c r="D24" s="36">
        <v>6</v>
      </c>
      <c r="E24" s="16"/>
      <c r="F24" s="25"/>
      <c r="G24" s="25"/>
      <c r="H24" s="25"/>
      <c r="I24" s="16"/>
      <c r="J24" s="25"/>
      <c r="K24" s="25"/>
      <c r="L24" s="25"/>
      <c r="N24" s="6" t="s">
        <v>89</v>
      </c>
      <c r="O24" s="8">
        <v>255</v>
      </c>
      <c r="P24" s="8" t="s">
        <v>70</v>
      </c>
      <c r="Q24" s="8">
        <v>1.28</v>
      </c>
    </row>
    <row r="25" spans="2:17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N25" s="6" t="s">
        <v>90</v>
      </c>
      <c r="O25" s="8">
        <v>500</v>
      </c>
      <c r="P25" s="8"/>
      <c r="Q25" s="8">
        <v>5</v>
      </c>
    </row>
    <row r="26" spans="2:17" ht="15.75" thickBot="1" x14ac:dyDescent="0.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N26" s="6" t="s">
        <v>91</v>
      </c>
      <c r="O26" s="8"/>
      <c r="P26" s="8"/>
      <c r="Q26" s="8">
        <v>3.38</v>
      </c>
    </row>
    <row r="27" spans="2:17" ht="15.75" thickBot="1" x14ac:dyDescent="0.3">
      <c r="B27" s="13" t="s">
        <v>138</v>
      </c>
      <c r="C27" s="14" t="s">
        <v>111</v>
      </c>
      <c r="D27" s="17"/>
      <c r="E27" s="16"/>
      <c r="F27" s="13" t="s">
        <v>138</v>
      </c>
      <c r="G27" s="14" t="s">
        <v>33</v>
      </c>
      <c r="H27" s="15"/>
      <c r="I27" s="16"/>
      <c r="J27" s="13" t="s">
        <v>138</v>
      </c>
      <c r="K27" s="14" t="s">
        <v>35</v>
      </c>
      <c r="L27" s="17"/>
      <c r="N27" s="6" t="s">
        <v>92</v>
      </c>
      <c r="O27" s="8"/>
      <c r="P27" s="8"/>
      <c r="Q27" s="8">
        <v>3.14</v>
      </c>
    </row>
    <row r="28" spans="2:17" x14ac:dyDescent="0.25">
      <c r="B28" s="18" t="s">
        <v>1</v>
      </c>
      <c r="C28" s="18" t="s">
        <v>2</v>
      </c>
      <c r="D28" s="18" t="s">
        <v>3</v>
      </c>
      <c r="E28" s="16"/>
      <c r="F28" s="18" t="s">
        <v>1</v>
      </c>
      <c r="G28" s="18" t="s">
        <v>2</v>
      </c>
      <c r="H28" s="18" t="s">
        <v>3</v>
      </c>
      <c r="I28" s="16"/>
      <c r="J28" s="18" t="s">
        <v>1</v>
      </c>
      <c r="K28" s="18" t="s">
        <v>2</v>
      </c>
      <c r="L28" s="18" t="s">
        <v>3</v>
      </c>
      <c r="N28" s="9" t="s">
        <v>93</v>
      </c>
      <c r="O28" s="6">
        <v>500</v>
      </c>
      <c r="P28" s="6" t="s">
        <v>70</v>
      </c>
      <c r="Q28" s="10">
        <v>1.36</v>
      </c>
    </row>
    <row r="29" spans="2:17" x14ac:dyDescent="0.25">
      <c r="B29" s="28" t="s">
        <v>31</v>
      </c>
      <c r="C29" s="20" t="s">
        <v>104</v>
      </c>
      <c r="D29" s="21">
        <v>0.5</v>
      </c>
      <c r="E29" s="16"/>
      <c r="F29" s="28" t="s">
        <v>114</v>
      </c>
      <c r="G29" s="20" t="s">
        <v>117</v>
      </c>
      <c r="H29" s="29">
        <v>1</v>
      </c>
      <c r="I29" s="16"/>
      <c r="J29" s="28" t="s">
        <v>36</v>
      </c>
      <c r="K29" s="20" t="s">
        <v>117</v>
      </c>
      <c r="L29" s="21">
        <v>0.55000000000000004</v>
      </c>
    </row>
    <row r="30" spans="2:17" x14ac:dyDescent="0.25">
      <c r="B30" s="19" t="s">
        <v>32</v>
      </c>
      <c r="C30" s="20" t="s">
        <v>113</v>
      </c>
      <c r="D30" s="21">
        <v>0.48</v>
      </c>
      <c r="E30" s="16"/>
      <c r="F30" s="19" t="s">
        <v>31</v>
      </c>
      <c r="G30" s="20" t="s">
        <v>116</v>
      </c>
      <c r="H30" s="29">
        <v>0.25</v>
      </c>
      <c r="I30" s="16"/>
      <c r="J30" s="19" t="s">
        <v>37</v>
      </c>
      <c r="K30" s="20" t="s">
        <v>97</v>
      </c>
      <c r="L30" s="21">
        <v>0.45</v>
      </c>
    </row>
    <row r="31" spans="2:17" x14ac:dyDescent="0.25">
      <c r="B31" s="19"/>
      <c r="C31" s="20"/>
      <c r="D31" s="21">
        <f>SUM(D29:D30)</f>
        <v>0.98</v>
      </c>
      <c r="E31" s="16"/>
      <c r="F31" s="19" t="s">
        <v>34</v>
      </c>
      <c r="G31" s="20" t="s">
        <v>141</v>
      </c>
      <c r="H31" s="29">
        <v>0.15</v>
      </c>
      <c r="I31" s="16"/>
      <c r="J31" s="19" t="s">
        <v>115</v>
      </c>
      <c r="K31" s="20" t="s">
        <v>100</v>
      </c>
      <c r="L31" s="21">
        <v>0.15</v>
      </c>
    </row>
    <row r="32" spans="2:17" x14ac:dyDescent="0.25">
      <c r="B32" s="25"/>
      <c r="C32" s="22" t="s">
        <v>131</v>
      </c>
      <c r="D32" s="21">
        <v>3</v>
      </c>
      <c r="E32" s="16"/>
      <c r="F32" s="19" t="s">
        <v>29</v>
      </c>
      <c r="G32" s="20" t="s">
        <v>118</v>
      </c>
      <c r="H32" s="29">
        <v>0.3</v>
      </c>
      <c r="I32" s="16"/>
      <c r="J32" s="19" t="s">
        <v>142</v>
      </c>
      <c r="K32" s="20" t="s">
        <v>120</v>
      </c>
      <c r="L32" s="21">
        <v>0.28000000000000003</v>
      </c>
    </row>
    <row r="33" spans="2:14" x14ac:dyDescent="0.25">
      <c r="B33" s="25"/>
      <c r="C33" s="25"/>
      <c r="D33" s="25"/>
      <c r="E33" s="16"/>
      <c r="F33" s="19" t="s">
        <v>43</v>
      </c>
      <c r="G33" s="20" t="s">
        <v>95</v>
      </c>
      <c r="H33" s="29">
        <v>0.45</v>
      </c>
      <c r="I33" s="16"/>
      <c r="J33" s="25"/>
      <c r="K33" s="19"/>
      <c r="L33" s="21">
        <f>SUM(L29:L32)</f>
        <v>1.43</v>
      </c>
    </row>
    <row r="34" spans="2:14" x14ac:dyDescent="0.25">
      <c r="B34" s="25"/>
      <c r="C34" s="25"/>
      <c r="D34" s="25"/>
      <c r="E34" s="16"/>
      <c r="F34" s="19"/>
      <c r="G34" s="20"/>
      <c r="H34" s="29">
        <f>SUM(H29:H33)</f>
        <v>2.15</v>
      </c>
      <c r="I34" s="16"/>
      <c r="J34" s="25"/>
      <c r="K34" s="26" t="s">
        <v>131</v>
      </c>
      <c r="L34" s="36">
        <v>8</v>
      </c>
    </row>
    <row r="35" spans="2:14" x14ac:dyDescent="0.25">
      <c r="B35" s="25"/>
      <c r="C35" s="25"/>
      <c r="D35" s="25"/>
      <c r="E35" s="16"/>
      <c r="F35" s="25"/>
      <c r="G35" s="26" t="s">
        <v>131</v>
      </c>
      <c r="H35" s="30">
        <v>12</v>
      </c>
      <c r="I35" s="16"/>
      <c r="J35" s="25"/>
      <c r="K35" s="25"/>
      <c r="L35" s="25"/>
    </row>
    <row r="36" spans="2:14" ht="15.75" thickBot="1" x14ac:dyDescent="0.3">
      <c r="B36" s="25"/>
      <c r="C36" s="25"/>
      <c r="D36" s="25"/>
      <c r="E36" s="16"/>
      <c r="F36" s="25"/>
      <c r="G36" s="25"/>
      <c r="H36" s="25"/>
      <c r="I36" s="16"/>
      <c r="J36" s="16"/>
      <c r="K36" s="16"/>
      <c r="L36" s="16"/>
    </row>
    <row r="37" spans="2:14" ht="15.75" thickBot="1" x14ac:dyDescent="0.3">
      <c r="B37" s="16"/>
      <c r="C37" s="16"/>
      <c r="D37" s="16"/>
      <c r="E37" s="16"/>
      <c r="F37" s="16"/>
      <c r="G37" s="16"/>
      <c r="H37" s="16"/>
      <c r="I37" s="16"/>
      <c r="J37" s="13" t="s">
        <v>138</v>
      </c>
      <c r="K37" s="31" t="s">
        <v>139</v>
      </c>
      <c r="L37" s="15"/>
    </row>
    <row r="38" spans="2:14" ht="15.75" thickBot="1" x14ac:dyDescent="0.3">
      <c r="B38" s="13" t="s">
        <v>138</v>
      </c>
      <c r="C38" s="31" t="s">
        <v>147</v>
      </c>
      <c r="D38" s="15"/>
      <c r="E38" s="16"/>
      <c r="F38" s="13" t="s">
        <v>138</v>
      </c>
      <c r="G38" s="31" t="s">
        <v>42</v>
      </c>
      <c r="H38" s="15"/>
      <c r="I38" s="16"/>
      <c r="J38" s="18" t="s">
        <v>1</v>
      </c>
      <c r="K38" s="18" t="s">
        <v>2</v>
      </c>
      <c r="L38" s="18" t="s">
        <v>3</v>
      </c>
    </row>
    <row r="39" spans="2:14" x14ac:dyDescent="0.25">
      <c r="B39" s="18" t="s">
        <v>1</v>
      </c>
      <c r="C39" s="18" t="s">
        <v>2</v>
      </c>
      <c r="D39" s="18" t="s">
        <v>3</v>
      </c>
      <c r="E39" s="16"/>
      <c r="F39" s="18" t="s">
        <v>1</v>
      </c>
      <c r="G39" s="18" t="s">
        <v>2</v>
      </c>
      <c r="H39" s="18" t="s">
        <v>3</v>
      </c>
      <c r="I39" s="16"/>
      <c r="J39" s="28" t="s">
        <v>44</v>
      </c>
      <c r="K39" s="20" t="s">
        <v>104</v>
      </c>
      <c r="L39" s="21">
        <v>0.98</v>
      </c>
    </row>
    <row r="40" spans="2:14" x14ac:dyDescent="0.25">
      <c r="B40" s="28" t="s">
        <v>38</v>
      </c>
      <c r="C40" s="20" t="s">
        <v>119</v>
      </c>
      <c r="D40" s="21">
        <v>1.25</v>
      </c>
      <c r="E40" s="16"/>
      <c r="F40" s="28" t="s">
        <v>43</v>
      </c>
      <c r="G40" s="20" t="s">
        <v>104</v>
      </c>
      <c r="H40" s="21">
        <v>0.98</v>
      </c>
      <c r="I40" s="16"/>
      <c r="J40" s="19" t="s">
        <v>38</v>
      </c>
      <c r="K40" s="20" t="s">
        <v>99</v>
      </c>
      <c r="L40" s="21">
        <v>2.35</v>
      </c>
    </row>
    <row r="41" spans="2:14" x14ac:dyDescent="0.25">
      <c r="B41" s="19" t="s">
        <v>39</v>
      </c>
      <c r="C41" s="20" t="s">
        <v>120</v>
      </c>
      <c r="D41" s="21">
        <v>0.14000000000000001</v>
      </c>
      <c r="E41" s="16"/>
      <c r="F41" s="19" t="s">
        <v>146</v>
      </c>
      <c r="G41" s="20" t="s">
        <v>99</v>
      </c>
      <c r="H41" s="21">
        <v>1.25</v>
      </c>
      <c r="I41" s="16"/>
      <c r="J41" s="19" t="s">
        <v>41</v>
      </c>
      <c r="K41" s="20" t="s">
        <v>104</v>
      </c>
      <c r="L41" s="21">
        <v>0.6</v>
      </c>
    </row>
    <row r="42" spans="2:14" x14ac:dyDescent="0.25">
      <c r="B42" s="19" t="s">
        <v>40</v>
      </c>
      <c r="C42" s="20" t="s">
        <v>119</v>
      </c>
      <c r="D42" s="21">
        <v>0.2</v>
      </c>
      <c r="E42" s="16"/>
      <c r="F42" s="19" t="s">
        <v>41</v>
      </c>
      <c r="G42" s="20" t="s">
        <v>104</v>
      </c>
      <c r="H42" s="21">
        <v>0.6</v>
      </c>
      <c r="I42" s="16"/>
      <c r="J42" s="19"/>
      <c r="K42" s="20"/>
      <c r="L42" s="21">
        <f>SUM(L39:L41)</f>
        <v>3.93</v>
      </c>
    </row>
    <row r="43" spans="2:14" x14ac:dyDescent="0.25">
      <c r="B43" s="19" t="s">
        <v>41</v>
      </c>
      <c r="C43" s="20" t="s">
        <v>117</v>
      </c>
      <c r="D43" s="21">
        <v>0.38</v>
      </c>
      <c r="E43" s="16"/>
      <c r="F43" s="19"/>
      <c r="G43" s="20"/>
      <c r="H43" s="32">
        <f>SUM(H40:H42)</f>
        <v>2.83</v>
      </c>
      <c r="I43" s="25"/>
      <c r="J43" s="25"/>
      <c r="K43" s="22" t="s">
        <v>131</v>
      </c>
      <c r="L43" s="21">
        <v>15</v>
      </c>
    </row>
    <row r="44" spans="2:14" x14ac:dyDescent="0.25">
      <c r="B44" s="19"/>
      <c r="C44" s="20"/>
      <c r="D44" s="21">
        <f>SUM(D40:D43)</f>
        <v>1.9700000000000002</v>
      </c>
      <c r="E44" s="16"/>
      <c r="F44" s="25"/>
      <c r="G44" s="22" t="s">
        <v>131</v>
      </c>
      <c r="H44" s="21">
        <v>12</v>
      </c>
      <c r="I44" s="16"/>
      <c r="J44" s="25"/>
      <c r="K44" s="25"/>
      <c r="L44" s="25"/>
    </row>
    <row r="45" spans="2:14" x14ac:dyDescent="0.25">
      <c r="B45" s="25"/>
      <c r="C45" s="22" t="s">
        <v>131</v>
      </c>
      <c r="D45" s="21">
        <v>12</v>
      </c>
      <c r="E45" s="16"/>
      <c r="F45" s="25"/>
      <c r="G45" s="25"/>
      <c r="H45" s="25"/>
      <c r="I45" s="16"/>
      <c r="J45" s="16"/>
      <c r="K45" s="16"/>
      <c r="L45" s="16"/>
    </row>
    <row r="46" spans="2:14" ht="15.75" thickBot="1" x14ac:dyDescent="0.3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2:14" ht="15.75" thickBot="1" x14ac:dyDescent="0.3">
      <c r="B47" s="13" t="s">
        <v>138</v>
      </c>
      <c r="C47" s="31" t="s">
        <v>45</v>
      </c>
      <c r="D47" s="17"/>
      <c r="E47" s="16"/>
      <c r="F47" s="13" t="s">
        <v>138</v>
      </c>
      <c r="G47" s="31" t="s">
        <v>140</v>
      </c>
      <c r="H47" s="17"/>
      <c r="I47" s="16"/>
      <c r="J47" s="33" t="s">
        <v>1</v>
      </c>
      <c r="K47" s="33" t="s">
        <v>2</v>
      </c>
      <c r="L47" s="33" t="s">
        <v>3</v>
      </c>
    </row>
    <row r="48" spans="2:14" x14ac:dyDescent="0.25">
      <c r="B48" s="18" t="s">
        <v>1</v>
      </c>
      <c r="C48" s="18" t="s">
        <v>2</v>
      </c>
      <c r="D48" s="18" t="s">
        <v>3</v>
      </c>
      <c r="E48" s="16"/>
      <c r="F48" s="18" t="s">
        <v>1</v>
      </c>
      <c r="G48" s="18" t="s">
        <v>2</v>
      </c>
      <c r="H48" s="18" t="s">
        <v>3</v>
      </c>
      <c r="I48" s="16"/>
      <c r="J48" s="28" t="s">
        <v>46</v>
      </c>
      <c r="K48" s="19" t="s">
        <v>120</v>
      </c>
      <c r="L48" s="21">
        <v>0.5</v>
      </c>
      <c r="M48" s="12"/>
      <c r="N48" s="11"/>
    </row>
    <row r="49" spans="2:13" x14ac:dyDescent="0.25">
      <c r="B49" s="28" t="s">
        <v>121</v>
      </c>
      <c r="C49" s="20" t="s">
        <v>122</v>
      </c>
      <c r="D49" s="19">
        <f>0.25</f>
        <v>0.25</v>
      </c>
      <c r="E49" s="16"/>
      <c r="F49" s="28" t="s">
        <v>49</v>
      </c>
      <c r="G49" s="34" t="s">
        <v>126</v>
      </c>
      <c r="H49" s="19">
        <v>0.45</v>
      </c>
      <c r="I49" s="16"/>
      <c r="J49" s="19" t="s">
        <v>47</v>
      </c>
      <c r="K49" s="19" t="s">
        <v>120</v>
      </c>
      <c r="L49" s="21">
        <v>0.35</v>
      </c>
    </row>
    <row r="50" spans="2:13" x14ac:dyDescent="0.25">
      <c r="B50" s="19" t="s">
        <v>19</v>
      </c>
      <c r="C50" s="20" t="s">
        <v>107</v>
      </c>
      <c r="D50" s="19">
        <v>0.3</v>
      </c>
      <c r="E50" s="16"/>
      <c r="F50" s="19" t="s">
        <v>50</v>
      </c>
      <c r="G50" s="34" t="s">
        <v>120</v>
      </c>
      <c r="H50" s="19">
        <v>2</v>
      </c>
      <c r="I50" s="16"/>
      <c r="J50" s="19" t="s">
        <v>48</v>
      </c>
      <c r="K50" s="19" t="s">
        <v>137</v>
      </c>
      <c r="L50" s="21">
        <v>5</v>
      </c>
    </row>
    <row r="51" spans="2:13" x14ac:dyDescent="0.25">
      <c r="B51" s="19"/>
      <c r="C51" s="20"/>
      <c r="D51" s="19">
        <f>SUM(D49:D50)</f>
        <v>0.55000000000000004</v>
      </c>
      <c r="E51" s="16"/>
      <c r="F51" s="19" t="s">
        <v>17</v>
      </c>
      <c r="G51" s="34" t="s">
        <v>127</v>
      </c>
      <c r="H51" s="19">
        <v>2</v>
      </c>
      <c r="I51" s="16"/>
      <c r="J51" s="19"/>
      <c r="K51" s="19"/>
      <c r="L51" s="21"/>
    </row>
    <row r="52" spans="2:13" x14ac:dyDescent="0.25">
      <c r="B52" s="25"/>
      <c r="C52" s="22" t="s">
        <v>131</v>
      </c>
      <c r="D52" s="36">
        <v>2</v>
      </c>
      <c r="E52" s="16"/>
      <c r="F52" s="19" t="s">
        <v>51</v>
      </c>
      <c r="G52" s="34" t="s">
        <v>128</v>
      </c>
      <c r="H52" s="19">
        <v>0.35</v>
      </c>
      <c r="I52" s="16"/>
      <c r="J52" s="19"/>
      <c r="K52" s="19"/>
      <c r="L52" s="21"/>
    </row>
    <row r="53" spans="2:13" ht="15.75" thickBot="1" x14ac:dyDescent="0.3">
      <c r="B53" s="25"/>
      <c r="C53" s="25"/>
      <c r="D53" s="25"/>
      <c r="E53" s="16"/>
      <c r="F53" s="19" t="s">
        <v>52</v>
      </c>
      <c r="G53" s="34" t="s">
        <v>99</v>
      </c>
      <c r="H53" s="19">
        <f>200*0.008</f>
        <v>1.6</v>
      </c>
      <c r="I53" s="16"/>
      <c r="J53" s="25"/>
      <c r="K53" s="25"/>
      <c r="L53" s="25"/>
    </row>
    <row r="54" spans="2:13" ht="15.75" thickBot="1" x14ac:dyDescent="0.3">
      <c r="B54" s="13" t="s">
        <v>138</v>
      </c>
      <c r="C54" s="13" t="s">
        <v>54</v>
      </c>
      <c r="D54" s="17"/>
      <c r="E54" s="16"/>
      <c r="F54" s="19" t="s">
        <v>53</v>
      </c>
      <c r="G54" s="34" t="s">
        <v>129</v>
      </c>
      <c r="H54" s="19">
        <v>1</v>
      </c>
      <c r="I54" s="16"/>
      <c r="J54" s="25"/>
      <c r="K54" s="25"/>
      <c r="L54" s="25"/>
    </row>
    <row r="55" spans="2:13" x14ac:dyDescent="0.25">
      <c r="B55" s="18" t="s">
        <v>1</v>
      </c>
      <c r="C55" s="18" t="s">
        <v>2</v>
      </c>
      <c r="D55" s="18" t="s">
        <v>3</v>
      </c>
      <c r="E55" s="16"/>
      <c r="F55" s="19"/>
      <c r="G55" s="34"/>
      <c r="H55" s="19">
        <f>SUM(H49:H54)</f>
        <v>7.4</v>
      </c>
      <c r="I55" s="16"/>
      <c r="J55" s="16"/>
      <c r="K55" s="16"/>
      <c r="L55" s="16"/>
    </row>
    <row r="56" spans="2:13" x14ac:dyDescent="0.25">
      <c r="B56" s="28" t="s">
        <v>51</v>
      </c>
      <c r="C56" s="19" t="s">
        <v>128</v>
      </c>
      <c r="D56" s="23">
        <v>0.35</v>
      </c>
      <c r="E56" s="16"/>
      <c r="F56" s="16"/>
      <c r="G56" s="35" t="s">
        <v>130</v>
      </c>
      <c r="H56" s="19">
        <f>+H55/8</f>
        <v>0.92500000000000004</v>
      </c>
      <c r="I56" s="16"/>
      <c r="J56" s="25"/>
      <c r="K56" s="25"/>
      <c r="L56" s="25"/>
      <c r="M56" s="11"/>
    </row>
    <row r="57" spans="2:13" x14ac:dyDescent="0.25">
      <c r="B57" s="19" t="s">
        <v>55</v>
      </c>
      <c r="C57" s="19" t="s">
        <v>132</v>
      </c>
      <c r="D57" s="23">
        <v>2</v>
      </c>
      <c r="E57" s="16"/>
      <c r="F57" s="16"/>
      <c r="G57" s="35" t="s">
        <v>131</v>
      </c>
      <c r="H57" s="36">
        <v>4</v>
      </c>
      <c r="I57" s="16"/>
      <c r="J57" s="40"/>
      <c r="K57" s="40"/>
      <c r="L57" s="40"/>
      <c r="M57" s="11"/>
    </row>
    <row r="58" spans="2:13" x14ac:dyDescent="0.25">
      <c r="B58" s="19" t="s">
        <v>17</v>
      </c>
      <c r="C58" s="19" t="s">
        <v>127</v>
      </c>
      <c r="D58" s="23">
        <v>2</v>
      </c>
      <c r="E58" s="16"/>
      <c r="F58" s="16"/>
      <c r="G58" s="16"/>
      <c r="H58" s="16"/>
      <c r="I58" s="16"/>
      <c r="J58" s="41"/>
      <c r="K58" s="25"/>
      <c r="L58" s="25"/>
      <c r="M58" s="11"/>
    </row>
    <row r="59" spans="2:13" x14ac:dyDescent="0.25">
      <c r="B59" s="19" t="s">
        <v>56</v>
      </c>
      <c r="C59" s="19" t="s">
        <v>127</v>
      </c>
      <c r="D59" s="23">
        <v>2</v>
      </c>
      <c r="E59" s="16"/>
      <c r="F59" s="16"/>
      <c r="G59" s="16"/>
      <c r="H59" s="16"/>
      <c r="I59" s="16"/>
      <c r="J59" s="25"/>
      <c r="K59" s="25"/>
      <c r="L59" s="25"/>
      <c r="M59" s="11"/>
    </row>
    <row r="60" spans="2:13" x14ac:dyDescent="0.25">
      <c r="B60" s="19" t="s">
        <v>57</v>
      </c>
      <c r="C60" s="19" t="s">
        <v>133</v>
      </c>
      <c r="D60" s="23">
        <v>2</v>
      </c>
      <c r="E60" s="16"/>
      <c r="F60" s="25"/>
      <c r="G60" s="25"/>
      <c r="H60" s="25"/>
      <c r="I60" s="25"/>
      <c r="J60" s="25"/>
      <c r="K60" s="25"/>
      <c r="L60" s="25"/>
      <c r="M60" s="11"/>
    </row>
    <row r="61" spans="2:13" x14ac:dyDescent="0.25">
      <c r="B61" s="25"/>
      <c r="C61" s="19"/>
      <c r="D61" s="23">
        <f>SUM(D56:D60)</f>
        <v>8.35</v>
      </c>
      <c r="E61" s="16"/>
      <c r="F61" s="40"/>
      <c r="G61" s="40"/>
      <c r="H61" s="40"/>
      <c r="I61" s="25"/>
      <c r="J61" s="25"/>
      <c r="K61" s="25"/>
      <c r="L61" s="25"/>
      <c r="M61" s="11"/>
    </row>
    <row r="62" spans="2:13" x14ac:dyDescent="0.25">
      <c r="B62" s="25"/>
      <c r="C62" s="19" t="s">
        <v>130</v>
      </c>
      <c r="D62" s="23">
        <f>+D61/8</f>
        <v>1.04375</v>
      </c>
      <c r="E62" s="16"/>
      <c r="F62" s="41"/>
      <c r="G62" s="25"/>
      <c r="H62" s="25"/>
      <c r="I62" s="25"/>
      <c r="J62" s="25"/>
      <c r="K62" s="25"/>
      <c r="L62" s="25"/>
      <c r="M62" s="11"/>
    </row>
    <row r="63" spans="2:13" x14ac:dyDescent="0.25">
      <c r="B63" s="25"/>
      <c r="C63" s="19" t="s">
        <v>131</v>
      </c>
      <c r="D63" s="23">
        <v>4</v>
      </c>
      <c r="E63" s="16"/>
      <c r="F63" s="25"/>
      <c r="G63" s="25"/>
      <c r="H63" s="25"/>
      <c r="I63" s="25"/>
      <c r="J63" s="25"/>
      <c r="K63" s="25"/>
      <c r="L63" s="25"/>
      <c r="M63" s="11"/>
    </row>
    <row r="64" spans="2:13" x14ac:dyDescent="0.25">
      <c r="E64" s="16"/>
      <c r="F64" s="25"/>
      <c r="G64" s="25"/>
      <c r="H64" s="25"/>
      <c r="I64" s="25"/>
      <c r="J64" s="25"/>
      <c r="K64" s="26"/>
      <c r="L64" s="42"/>
      <c r="M64" s="11"/>
    </row>
    <row r="65" spans="1:13" x14ac:dyDescent="0.25">
      <c r="E65" s="16"/>
      <c r="F65" s="25"/>
      <c r="G65" s="25"/>
      <c r="H65" s="25"/>
      <c r="I65" s="25"/>
      <c r="J65" s="25"/>
      <c r="K65" s="26"/>
      <c r="L65" s="42"/>
      <c r="M65" s="11"/>
    </row>
    <row r="66" spans="1:13" x14ac:dyDescent="0.25">
      <c r="E66" s="16"/>
      <c r="F66" s="25"/>
      <c r="G66" s="25"/>
      <c r="H66" s="25"/>
      <c r="I66" s="25"/>
      <c r="J66" s="25"/>
      <c r="K66" s="25"/>
      <c r="L66" s="25"/>
      <c r="M66" s="11"/>
    </row>
    <row r="67" spans="1:13" x14ac:dyDescent="0.2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3" x14ac:dyDescent="0.25">
      <c r="B68" s="25"/>
      <c r="C68" s="25"/>
      <c r="D68" s="25"/>
      <c r="E68" s="16"/>
      <c r="F68" s="25"/>
      <c r="G68" s="26"/>
      <c r="H68" s="25"/>
      <c r="I68" s="25"/>
      <c r="J68" s="25"/>
      <c r="K68" s="25"/>
      <c r="L68" s="25"/>
    </row>
    <row r="69" spans="1:13" x14ac:dyDescent="0.25">
      <c r="B69" s="16"/>
      <c r="C69" s="16"/>
      <c r="D69" s="16"/>
      <c r="E69" s="16"/>
      <c r="F69" s="25"/>
      <c r="G69" s="25"/>
      <c r="H69" s="25"/>
      <c r="I69" s="25"/>
      <c r="J69" s="25"/>
      <c r="K69" s="16"/>
      <c r="L69" s="16"/>
    </row>
    <row r="70" spans="1:13" x14ac:dyDescent="0.25">
      <c r="B70" s="16"/>
      <c r="C70" s="16"/>
      <c r="D70" s="16"/>
      <c r="E70" s="16"/>
      <c r="F70" s="25"/>
      <c r="G70" s="25"/>
      <c r="H70" s="25"/>
      <c r="I70" s="25"/>
      <c r="J70" s="25"/>
      <c r="K70" s="25"/>
      <c r="L70" s="25"/>
    </row>
    <row r="71" spans="1:13" x14ac:dyDescent="0.25">
      <c r="B71" s="16" t="s">
        <v>58</v>
      </c>
      <c r="C71" s="16"/>
      <c r="D71" s="16"/>
      <c r="E71" s="16"/>
      <c r="F71" s="25"/>
      <c r="G71" s="25"/>
      <c r="H71" s="25"/>
      <c r="I71" s="25"/>
      <c r="J71" s="25"/>
      <c r="K71" s="16"/>
      <c r="L71" s="16"/>
      <c r="M71" s="11"/>
    </row>
    <row r="72" spans="1:13" x14ac:dyDescent="0.25">
      <c r="B72" s="33" t="s">
        <v>1</v>
      </c>
      <c r="C72" s="33" t="s">
        <v>2</v>
      </c>
      <c r="D72" s="33" t="s">
        <v>3</v>
      </c>
      <c r="E72" s="16"/>
      <c r="F72" s="25" t="s">
        <v>59</v>
      </c>
      <c r="G72" s="25"/>
      <c r="H72" s="25"/>
      <c r="I72" s="25"/>
      <c r="J72" s="25"/>
      <c r="K72" s="16"/>
      <c r="L72" s="16"/>
      <c r="M72" s="11"/>
    </row>
    <row r="73" spans="1:13" x14ac:dyDescent="0.25">
      <c r="B73" s="28" t="s">
        <v>134</v>
      </c>
      <c r="C73" s="19"/>
      <c r="D73" s="19"/>
      <c r="E73" s="16"/>
      <c r="F73" s="18" t="s">
        <v>1</v>
      </c>
      <c r="G73" s="18" t="s">
        <v>2</v>
      </c>
      <c r="H73" s="18" t="s">
        <v>3</v>
      </c>
      <c r="I73" s="16"/>
      <c r="J73" s="16"/>
      <c r="K73" s="16"/>
      <c r="L73" s="16"/>
      <c r="M73" s="11"/>
    </row>
    <row r="74" spans="1:13" x14ac:dyDescent="0.25">
      <c r="B74" s="19" t="s">
        <v>39</v>
      </c>
      <c r="C74" s="19"/>
      <c r="D74" s="19"/>
      <c r="E74" s="16"/>
      <c r="F74" s="28" t="s">
        <v>134</v>
      </c>
      <c r="G74" s="19"/>
      <c r="H74" s="19"/>
      <c r="I74" s="16"/>
      <c r="J74" s="16"/>
      <c r="K74" s="16"/>
      <c r="L74" s="16"/>
      <c r="M74" s="11"/>
    </row>
    <row r="75" spans="1:13" x14ac:dyDescent="0.25">
      <c r="B75" s="19" t="s">
        <v>135</v>
      </c>
      <c r="C75" s="19"/>
      <c r="D75" s="19"/>
      <c r="E75" s="16"/>
      <c r="F75" s="19" t="s">
        <v>39</v>
      </c>
      <c r="G75" s="19"/>
      <c r="H75" s="19"/>
      <c r="I75" s="16"/>
      <c r="J75" s="16"/>
      <c r="K75" s="16"/>
      <c r="L75" s="16"/>
      <c r="M75" s="11"/>
    </row>
    <row r="76" spans="1:13" x14ac:dyDescent="0.25">
      <c r="B76" s="19" t="s">
        <v>52</v>
      </c>
      <c r="C76" s="19"/>
      <c r="D76" s="19"/>
      <c r="E76" s="16"/>
      <c r="F76" s="19" t="s">
        <v>135</v>
      </c>
      <c r="G76" s="19"/>
      <c r="H76" s="19"/>
      <c r="I76" s="16"/>
      <c r="J76" s="16"/>
      <c r="K76" s="16"/>
      <c r="L76" s="16"/>
      <c r="M76" s="11"/>
    </row>
    <row r="77" spans="1:13" x14ac:dyDescent="0.25">
      <c r="B77" s="19" t="s">
        <v>24</v>
      </c>
      <c r="C77" s="19"/>
      <c r="D77" s="19"/>
      <c r="E77" s="16"/>
      <c r="F77" s="19" t="s">
        <v>52</v>
      </c>
      <c r="G77" s="19"/>
      <c r="H77" s="19"/>
      <c r="I77" s="16"/>
      <c r="J77" s="16"/>
      <c r="K77" s="16"/>
      <c r="L77" s="16"/>
      <c r="M77" s="11"/>
    </row>
    <row r="78" spans="1:13" x14ac:dyDescent="0.25">
      <c r="B78" s="19" t="s">
        <v>136</v>
      </c>
      <c r="C78" s="19"/>
      <c r="D78" s="19"/>
      <c r="E78" s="16"/>
      <c r="F78" s="19" t="s">
        <v>24</v>
      </c>
      <c r="G78" s="19"/>
      <c r="H78" s="19"/>
      <c r="I78" s="16"/>
      <c r="J78" s="25"/>
      <c r="K78" s="25"/>
      <c r="L78" s="25"/>
      <c r="M78" s="11"/>
    </row>
    <row r="79" spans="1:13" x14ac:dyDescent="0.25">
      <c r="A79" s="11"/>
      <c r="B79" s="38"/>
      <c r="C79" s="37"/>
      <c r="D79" s="19"/>
      <c r="E79" s="16"/>
      <c r="F79" s="19"/>
      <c r="G79" s="19"/>
      <c r="H79" s="19"/>
      <c r="I79" s="16"/>
      <c r="J79" s="25"/>
      <c r="K79" s="25"/>
      <c r="L79" s="25"/>
      <c r="M79" s="11"/>
    </row>
    <row r="80" spans="1:13" x14ac:dyDescent="0.25">
      <c r="B80" s="11"/>
      <c r="C80" s="22" t="s">
        <v>131</v>
      </c>
      <c r="D80" s="1"/>
      <c r="F80" s="11"/>
      <c r="G80" s="22" t="s">
        <v>131</v>
      </c>
      <c r="H80" s="1"/>
      <c r="J80" s="11"/>
      <c r="K80" s="11"/>
      <c r="L80" s="11"/>
      <c r="M80" s="11"/>
    </row>
    <row r="81" spans="2:13" x14ac:dyDescent="0.25">
      <c r="B81" s="11"/>
      <c r="C81" s="11"/>
      <c r="D81" s="11"/>
      <c r="F81" s="11"/>
      <c r="H81" s="11"/>
      <c r="J81" s="11"/>
      <c r="K81" s="11"/>
      <c r="L81" s="11"/>
      <c r="M81" s="11"/>
    </row>
    <row r="82" spans="2:13" x14ac:dyDescent="0.25">
      <c r="B82" s="11"/>
      <c r="C82" s="11"/>
      <c r="D82" s="11"/>
      <c r="F82" s="11"/>
      <c r="G82" s="11"/>
      <c r="H82" s="11"/>
      <c r="J82" s="11"/>
      <c r="K82" s="11"/>
      <c r="L82" s="11"/>
      <c r="M82" s="11"/>
    </row>
    <row r="83" spans="2:13" x14ac:dyDescent="0.25">
      <c r="F83" s="11"/>
      <c r="G83" s="11"/>
      <c r="H83" s="11"/>
      <c r="J83" s="11"/>
      <c r="K83" s="11"/>
      <c r="L83" s="11"/>
      <c r="M83" s="11"/>
    </row>
    <row r="84" spans="2:13" x14ac:dyDescent="0.25">
      <c r="J84" s="11"/>
      <c r="K84" s="11"/>
      <c r="L84" s="11"/>
      <c r="M84" s="11"/>
    </row>
    <row r="85" spans="2:13" x14ac:dyDescent="0.25">
      <c r="J85" s="11"/>
      <c r="K85" s="11"/>
      <c r="L85" s="11"/>
      <c r="M85" s="11"/>
    </row>
    <row r="86" spans="2:13" x14ac:dyDescent="0.25">
      <c r="M8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Paz</dc:creator>
  <cp:lastModifiedBy>Usuario2</cp:lastModifiedBy>
  <dcterms:created xsi:type="dcterms:W3CDTF">2013-09-17T21:50:15Z</dcterms:created>
  <dcterms:modified xsi:type="dcterms:W3CDTF">2014-10-09T17:48:09Z</dcterms:modified>
</cp:coreProperties>
</file>