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sis\"/>
    </mc:Choice>
  </mc:AlternateContent>
  <bookViews>
    <workbookView xWindow="645" yWindow="1185" windowWidth="28155" windowHeight="15960" tabRatio="500"/>
  </bookViews>
  <sheets>
    <sheet name="Hoja1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1" i="1" l="1"/>
  <c r="B37" i="1"/>
  <c r="C7" i="1"/>
  <c r="C6" i="1"/>
  <c r="E6" i="1" s="1"/>
  <c r="E7" i="1"/>
  <c r="B60" i="1"/>
  <c r="E8" i="1" l="1"/>
  <c r="C12" i="1" l="1"/>
  <c r="C13" i="1"/>
  <c r="B18" i="1" s="1"/>
  <c r="B17" i="1"/>
  <c r="B66" i="1" l="1"/>
  <c r="B46" i="1"/>
  <c r="B28" i="1"/>
  <c r="B19" i="1"/>
  <c r="B20" i="1"/>
  <c r="B50" i="1" s="1"/>
  <c r="C14" i="1"/>
  <c r="B29" i="1" s="1"/>
  <c r="B22" i="1" l="1"/>
  <c r="B45" i="1"/>
  <c r="B47" i="1" s="1"/>
  <c r="B52" i="1" s="1"/>
  <c r="B53" i="1" s="1"/>
  <c r="B59" i="1"/>
  <c r="B30" i="1"/>
  <c r="B56" i="1" l="1"/>
  <c r="B57" i="1" s="1"/>
  <c r="B58" i="1" s="1"/>
  <c r="B61" i="1" s="1"/>
  <c r="B65" i="1"/>
  <c r="B67" i="1" s="1"/>
  <c r="B36" i="1"/>
  <c r="B38" i="1" s="1"/>
  <c r="B23" i="1"/>
</calcChain>
</file>

<file path=xl/sharedStrings.xml><?xml version="1.0" encoding="utf-8"?>
<sst xmlns="http://schemas.openxmlformats.org/spreadsheetml/2006/main" count="67" uniqueCount="53">
  <si>
    <t>ESTADO DE RESULTADOS PROYECTADO</t>
  </si>
  <si>
    <t>AÑO 1</t>
  </si>
  <si>
    <t>INGRESOS</t>
  </si>
  <si>
    <t>DETALLE</t>
  </si>
  <si>
    <t>BOTELLA</t>
  </si>
  <si>
    <t>UNIDADES</t>
  </si>
  <si>
    <t>P/U</t>
  </si>
  <si>
    <t>BARRIL 1</t>
  </si>
  <si>
    <t>MEDIDA</t>
  </si>
  <si>
    <t>lts.</t>
  </si>
  <si>
    <t>Unid.</t>
  </si>
  <si>
    <t>TOTAL</t>
  </si>
  <si>
    <t>COSTOS</t>
  </si>
  <si>
    <t>COSTOS FIJOS</t>
  </si>
  <si>
    <t>COSTOS VARIABLES</t>
  </si>
  <si>
    <t>%</t>
  </si>
  <si>
    <t>ESTADO DE RESULTADOS</t>
  </si>
  <si>
    <t>(-) COSTO VARIABLE</t>
  </si>
  <si>
    <t>(=) MARGEN DE CONTRIBUCIÓN</t>
  </si>
  <si>
    <t>(-) COSTOS FIJOS</t>
  </si>
  <si>
    <t>(=) U.A.P.I.</t>
  </si>
  <si>
    <t>%RENTABILIDAD</t>
  </si>
  <si>
    <t>RELACIÓN COSTO BENEFICIO</t>
  </si>
  <si>
    <t>(-) INVERSIÓN EN MARKETING</t>
  </si>
  <si>
    <t>R C/B = INGRESO TOTAL / COSTO TOTAL</t>
  </si>
  <si>
    <t>INGRESO TOTAL</t>
  </si>
  <si>
    <t>COSTO TOTAL</t>
  </si>
  <si>
    <t>R C/B</t>
  </si>
  <si>
    <t>ROI DE MARKETING</t>
  </si>
  <si>
    <t>FÓRMULA: (UAPI - INV.MKT) / INV. MKT</t>
  </si>
  <si>
    <t>UAPI</t>
  </si>
  <si>
    <t>INV.MKT</t>
  </si>
  <si>
    <t>ROI MKT</t>
  </si>
  <si>
    <t>ANALISIS DE EQUILIBRIO</t>
  </si>
  <si>
    <t>P.EQ($)= (CF+INV.MKT) / %MG.CONT)</t>
  </si>
  <si>
    <t>% MG. CONT = MARGEN CONTRIBUCION / INGRESO TOTAL</t>
  </si>
  <si>
    <t>1) % MG. CONTRIB</t>
  </si>
  <si>
    <t>MARGEN DE CONTRIBUCION</t>
  </si>
  <si>
    <t>% MG. CONTRIB.</t>
  </si>
  <si>
    <t>2) PUNTO DE EQUILIBRIO ($)</t>
  </si>
  <si>
    <t>CF</t>
  </si>
  <si>
    <t>%MG.CONTRIB</t>
  </si>
  <si>
    <t>PUNTO DE EQUILIBRIO</t>
  </si>
  <si>
    <t>ESTADO DE RESULTADOS EN EQUILIBRIO</t>
  </si>
  <si>
    <t>% UTILIZACIÓN DEL PUNTO DE EQUILIBRIO</t>
  </si>
  <si>
    <t>A</t>
  </si>
  <si>
    <t>B</t>
  </si>
  <si>
    <t>C</t>
  </si>
  <si>
    <t>INGRESO EN EQUILIBRIO</t>
  </si>
  <si>
    <t>INGRESO PROYECTADO</t>
  </si>
  <si>
    <t>%UT. P.E = INGRESO EQUILIBRIO / INGRESO PROYECTADO</t>
  </si>
  <si>
    <t>% UT. P.E.</t>
  </si>
  <si>
    <t xml:space="preserve">   +de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</si>
</sst>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4" fontId="7" fillId="0" borderId="0" xfId="0" applyNumberFormat="1" applyFont="1" applyFill="1" applyAlignment="1">
      <alignment horizontal="center"/>
    </xf>
    <xf numFmtId="4" fontId="5" fillId="0" borderId="0" xfId="0" applyNumberFormat="1" applyFont="1" applyFill="1" applyAlignment="1">
      <alignment horizontal="left"/>
    </xf>
    <xf numFmtId="4" fontId="6" fillId="0" borderId="0" xfId="0" applyNumberFormat="1" applyFont="1" applyFill="1" applyAlignment="1">
      <alignment horizontal="center"/>
    </xf>
    <xf numFmtId="4" fontId="0" fillId="0" borderId="0" xfId="0" applyNumberFormat="1" applyFill="1" applyAlignment="1">
      <alignment horizontal="center"/>
    </xf>
    <xf numFmtId="4" fontId="7" fillId="0" borderId="0" xfId="0" applyNumberFormat="1" applyFont="1" applyFill="1" applyAlignment="1">
      <alignment horizontal="left"/>
    </xf>
    <xf numFmtId="4" fontId="8" fillId="0" borderId="7" xfId="0" applyNumberFormat="1" applyFont="1" applyFill="1" applyBorder="1" applyAlignment="1">
      <alignment horizontal="center"/>
    </xf>
    <xf numFmtId="4" fontId="6" fillId="0" borderId="7" xfId="0" applyNumberFormat="1" applyFont="1" applyFill="1" applyBorder="1" applyAlignment="1">
      <alignment horizontal="center"/>
    </xf>
    <xf numFmtId="4" fontId="8" fillId="0" borderId="0" xfId="0" applyNumberFormat="1" applyFont="1" applyFill="1" applyAlignment="1">
      <alignment horizontal="center"/>
    </xf>
    <xf numFmtId="4" fontId="2" fillId="0" borderId="0" xfId="0" applyNumberFormat="1" applyFont="1" applyFill="1" applyAlignment="1">
      <alignment horizontal="center"/>
    </xf>
    <xf numFmtId="4" fontId="8" fillId="0" borderId="9" xfId="0" applyNumberFormat="1" applyFont="1" applyFill="1" applyBorder="1" applyAlignment="1">
      <alignment horizontal="center"/>
    </xf>
    <xf numFmtId="4" fontId="8" fillId="0" borderId="8" xfId="0" applyNumberFormat="1" applyFont="1" applyFill="1" applyBorder="1" applyAlignment="1">
      <alignment horizontal="center"/>
    </xf>
    <xf numFmtId="10" fontId="6" fillId="0" borderId="7" xfId="1" applyNumberFormat="1" applyFont="1" applyFill="1" applyBorder="1" applyAlignment="1">
      <alignment horizontal="center"/>
    </xf>
    <xf numFmtId="4" fontId="8" fillId="0" borderId="0" xfId="0" applyNumberFormat="1" applyFont="1" applyFill="1" applyAlignment="1">
      <alignment horizontal="left"/>
    </xf>
    <xf numFmtId="4" fontId="7" fillId="0" borderId="7" xfId="0" applyNumberFormat="1" applyFont="1" applyFill="1" applyBorder="1" applyAlignment="1">
      <alignment horizontal="center"/>
    </xf>
    <xf numFmtId="4" fontId="3" fillId="0" borderId="0" xfId="0" applyNumberFormat="1" applyFont="1" applyFill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10" fontId="9" fillId="0" borderId="7" xfId="1" applyNumberFormat="1" applyFont="1" applyFill="1" applyBorder="1" applyAlignment="1">
      <alignment horizontal="center"/>
    </xf>
    <xf numFmtId="4" fontId="9" fillId="0" borderId="0" xfId="0" applyNumberFormat="1" applyFont="1" applyFill="1" applyAlignment="1">
      <alignment horizontal="center"/>
    </xf>
    <xf numFmtId="4" fontId="4" fillId="0" borderId="0" xfId="0" applyNumberFormat="1" applyFont="1" applyFill="1" applyAlignment="1">
      <alignment horizontal="center"/>
    </xf>
    <xf numFmtId="4" fontId="6" fillId="0" borderId="1" xfId="0" applyNumberFormat="1" applyFont="1" applyFill="1" applyBorder="1" applyAlignment="1">
      <alignment horizontal="left"/>
    </xf>
    <xf numFmtId="4" fontId="5" fillId="0" borderId="0" xfId="0" applyNumberFormat="1" applyFont="1" applyFill="1" applyAlignment="1">
      <alignment horizontal="center"/>
    </xf>
    <xf numFmtId="0" fontId="10" fillId="0" borderId="4" xfId="0" applyFont="1" applyFill="1" applyBorder="1" applyAlignment="1">
      <alignment horizontal="justify" vertical="center"/>
    </xf>
    <xf numFmtId="0" fontId="10" fillId="0" borderId="5" xfId="0" applyFont="1" applyFill="1" applyBorder="1" applyAlignment="1">
      <alignment horizontal="justify" vertical="center"/>
    </xf>
    <xf numFmtId="3" fontId="6" fillId="0" borderId="0" xfId="0" applyNumberFormat="1" applyFont="1" applyFill="1" applyAlignment="1">
      <alignment horizontal="center"/>
    </xf>
    <xf numFmtId="4" fontId="8" fillId="0" borderId="7" xfId="0" applyNumberFormat="1" applyFont="1" applyFill="1" applyBorder="1" applyAlignment="1">
      <alignment horizontal="left"/>
    </xf>
    <xf numFmtId="4" fontId="6" fillId="0" borderId="0" xfId="0" applyNumberFormat="1" applyFont="1" applyFill="1" applyAlignment="1">
      <alignment horizontal="center" wrapText="1"/>
    </xf>
    <xf numFmtId="4" fontId="6" fillId="0" borderId="0" xfId="0" applyNumberFormat="1" applyFont="1" applyFill="1" applyAlignment="1">
      <alignment horizontal="left"/>
    </xf>
    <xf numFmtId="4" fontId="8" fillId="0" borderId="7" xfId="0" applyNumberFormat="1" applyFont="1" applyFill="1" applyBorder="1" applyAlignment="1">
      <alignment horizontal="center"/>
    </xf>
    <xf numFmtId="4" fontId="6" fillId="0" borderId="10" xfId="0" applyNumberFormat="1" applyFont="1" applyFill="1" applyBorder="1" applyAlignment="1">
      <alignment horizontal="center"/>
    </xf>
    <xf numFmtId="4" fontId="6" fillId="0" borderId="0" xfId="0" applyNumberFormat="1" applyFont="1" applyFill="1" applyBorder="1" applyAlignment="1">
      <alignment horizontal="center"/>
    </xf>
    <xf numFmtId="4" fontId="6" fillId="0" borderId="11" xfId="0" applyNumberFormat="1" applyFont="1" applyFill="1" applyBorder="1" applyAlignment="1">
      <alignment horizontal="center"/>
    </xf>
    <xf numFmtId="4" fontId="8" fillId="0" borderId="0" xfId="0" applyNumberFormat="1" applyFont="1" applyFill="1" applyBorder="1" applyAlignment="1">
      <alignment horizontal="center"/>
    </xf>
    <xf numFmtId="4" fontId="8" fillId="0" borderId="7" xfId="0" applyNumberFormat="1" applyFont="1" applyFill="1" applyBorder="1" applyAlignment="1">
      <alignment horizont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justify" vertical="center"/>
    </xf>
    <xf numFmtId="0" fontId="10" fillId="0" borderId="0" xfId="0" applyFont="1" applyFill="1" applyBorder="1" applyAlignment="1">
      <alignment horizontal="justify" vertic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Medium7"/>
  <colors>
    <mruColors>
      <color rgb="FF00CC00"/>
      <color rgb="FFF15DA7"/>
      <color rgb="FF666699"/>
      <color rgb="FF66006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zoomScale="70" zoomScaleNormal="70" zoomScalePageLayoutView="122" workbookViewId="0">
      <selection activeCell="C1" sqref="C1"/>
    </sheetView>
  </sheetViews>
  <sheetFormatPr baseColWidth="10" defaultColWidth="10.875" defaultRowHeight="15.75" x14ac:dyDescent="0.25"/>
  <cols>
    <col min="1" max="1" width="28.875" style="2" customWidth="1"/>
    <col min="2" max="16384" width="10.875" style="2"/>
  </cols>
  <sheetData>
    <row r="1" spans="1:8" x14ac:dyDescent="0.25">
      <c r="A1" s="7" t="s">
        <v>0</v>
      </c>
      <c r="B1" s="7"/>
      <c r="C1" s="8"/>
      <c r="D1" s="8"/>
      <c r="E1" s="8"/>
      <c r="F1" s="8"/>
      <c r="G1" s="9"/>
      <c r="H1" s="9"/>
    </row>
    <row r="2" spans="1:8" x14ac:dyDescent="0.25">
      <c r="A2" s="10" t="s">
        <v>1</v>
      </c>
      <c r="B2" s="10"/>
      <c r="C2" s="8"/>
      <c r="D2" s="8"/>
      <c r="E2" s="8"/>
      <c r="F2" s="8"/>
      <c r="G2" s="9"/>
      <c r="H2" s="9"/>
    </row>
    <row r="3" spans="1:8" x14ac:dyDescent="0.25">
      <c r="A3" s="8"/>
      <c r="B3" s="8"/>
      <c r="C3" s="8"/>
      <c r="D3" s="8"/>
      <c r="E3" s="8"/>
      <c r="F3" s="8"/>
      <c r="G3" s="9"/>
      <c r="H3" s="9"/>
    </row>
    <row r="4" spans="1:8" x14ac:dyDescent="0.25">
      <c r="A4" s="11" t="s">
        <v>2</v>
      </c>
      <c r="B4" s="11"/>
      <c r="C4" s="12"/>
      <c r="D4" s="12"/>
      <c r="E4" s="12"/>
      <c r="F4" s="8"/>
      <c r="G4" s="9"/>
      <c r="H4" s="9"/>
    </row>
    <row r="5" spans="1:8" s="1" customFormat="1" x14ac:dyDescent="0.25">
      <c r="A5" s="11" t="s">
        <v>3</v>
      </c>
      <c r="B5" s="11" t="s">
        <v>8</v>
      </c>
      <c r="C5" s="11" t="s">
        <v>5</v>
      </c>
      <c r="D5" s="11" t="s">
        <v>6</v>
      </c>
      <c r="E5" s="11" t="s">
        <v>11</v>
      </c>
      <c r="F5" s="13"/>
      <c r="G5" s="14"/>
      <c r="H5" s="14"/>
    </row>
    <row r="6" spans="1:8" x14ac:dyDescent="0.25">
      <c r="A6" s="12" t="s">
        <v>7</v>
      </c>
      <c r="B6" s="12" t="s">
        <v>9</v>
      </c>
      <c r="C6" s="12">
        <f>12*100</f>
        <v>1200</v>
      </c>
      <c r="D6" s="12">
        <v>3.5</v>
      </c>
      <c r="E6" s="12">
        <f>+D6*C6</f>
        <v>4200</v>
      </c>
      <c r="F6" s="8"/>
      <c r="G6" s="9"/>
      <c r="H6" s="9"/>
    </row>
    <row r="7" spans="1:8" x14ac:dyDescent="0.25">
      <c r="A7" s="12" t="s">
        <v>4</v>
      </c>
      <c r="B7" s="12" t="s">
        <v>10</v>
      </c>
      <c r="C7" s="12">
        <f>(30*24)*12</f>
        <v>8640</v>
      </c>
      <c r="D7" s="12">
        <v>2.5</v>
      </c>
      <c r="E7" s="12">
        <f>+D7*C7</f>
        <v>21600</v>
      </c>
      <c r="F7" s="8"/>
      <c r="G7" s="9"/>
      <c r="H7" s="9"/>
    </row>
    <row r="8" spans="1:8" s="1" customFormat="1" x14ac:dyDescent="0.25">
      <c r="A8" s="38" t="s">
        <v>11</v>
      </c>
      <c r="B8" s="38"/>
      <c r="C8" s="38"/>
      <c r="D8" s="38"/>
      <c r="E8" s="11">
        <f>+E7+E6</f>
        <v>25800</v>
      </c>
      <c r="F8" s="13"/>
      <c r="G8" s="14"/>
      <c r="H8" s="14"/>
    </row>
    <row r="9" spans="1:8" x14ac:dyDescent="0.25">
      <c r="A9" s="8"/>
      <c r="B9" s="8"/>
      <c r="C9" s="8"/>
      <c r="D9" s="8"/>
      <c r="E9" s="8"/>
      <c r="F9" s="8"/>
      <c r="G9" s="9"/>
      <c r="H9" s="9"/>
    </row>
    <row r="10" spans="1:8" x14ac:dyDescent="0.25">
      <c r="A10" s="15" t="s">
        <v>12</v>
      </c>
      <c r="B10" s="13"/>
      <c r="C10" s="8"/>
      <c r="D10" s="8"/>
      <c r="E10" s="8"/>
      <c r="F10" s="8"/>
      <c r="G10" s="9"/>
      <c r="H10" s="9"/>
    </row>
    <row r="11" spans="1:8" s="1" customFormat="1" x14ac:dyDescent="0.25">
      <c r="A11" s="16" t="s">
        <v>3</v>
      </c>
      <c r="B11" s="11" t="s">
        <v>15</v>
      </c>
      <c r="C11" s="33" t="s">
        <v>11</v>
      </c>
      <c r="D11" s="37"/>
      <c r="E11" s="13"/>
      <c r="F11" s="13"/>
      <c r="G11" s="14"/>
      <c r="H11" s="14"/>
    </row>
    <row r="12" spans="1:8" x14ac:dyDescent="0.25">
      <c r="A12" s="17" t="s">
        <v>13</v>
      </c>
      <c r="B12" s="17">
        <v>0.3</v>
      </c>
      <c r="C12" s="12">
        <f>+E8*B12</f>
        <v>7740</v>
      </c>
      <c r="D12" s="35"/>
      <c r="E12" s="8"/>
      <c r="F12" s="8"/>
      <c r="G12" s="9"/>
      <c r="H12" s="9"/>
    </row>
    <row r="13" spans="1:8" x14ac:dyDescent="0.25">
      <c r="A13" s="17" t="s">
        <v>14</v>
      </c>
      <c r="B13" s="17">
        <v>0.4</v>
      </c>
      <c r="C13" s="12">
        <f>+E8*B13</f>
        <v>10320</v>
      </c>
      <c r="D13" s="35"/>
      <c r="E13" s="8"/>
      <c r="F13" s="8"/>
      <c r="G13" s="9"/>
      <c r="H13" s="9"/>
    </row>
    <row r="14" spans="1:8" s="1" customFormat="1" x14ac:dyDescent="0.25">
      <c r="A14" s="38" t="s">
        <v>11</v>
      </c>
      <c r="B14" s="38"/>
      <c r="C14" s="33">
        <f>+C12+C13</f>
        <v>18060</v>
      </c>
      <c r="D14" s="37"/>
      <c r="E14" s="13"/>
      <c r="F14" s="13"/>
      <c r="G14" s="14"/>
      <c r="H14" s="14"/>
    </row>
    <row r="15" spans="1:8" x14ac:dyDescent="0.25">
      <c r="A15" s="8"/>
      <c r="B15" s="8"/>
      <c r="C15" s="8"/>
      <c r="D15" s="35"/>
      <c r="E15" s="8"/>
      <c r="F15" s="8"/>
      <c r="G15" s="9"/>
      <c r="H15" s="9"/>
    </row>
    <row r="16" spans="1:8" x14ac:dyDescent="0.25">
      <c r="A16" s="18" t="s">
        <v>16</v>
      </c>
      <c r="B16" s="8"/>
      <c r="C16" s="8"/>
      <c r="D16" s="8"/>
      <c r="E16" s="8"/>
      <c r="F16" s="8"/>
      <c r="G16" s="9"/>
      <c r="H16" s="9"/>
    </row>
    <row r="17" spans="1:8" x14ac:dyDescent="0.25">
      <c r="A17" s="12" t="s">
        <v>2</v>
      </c>
      <c r="B17" s="12">
        <f>+E8</f>
        <v>25800</v>
      </c>
      <c r="C17" s="8"/>
      <c r="D17" s="8"/>
      <c r="E17" s="8"/>
      <c r="F17" s="8"/>
      <c r="G17" s="9"/>
      <c r="H17" s="9"/>
    </row>
    <row r="18" spans="1:8" x14ac:dyDescent="0.25">
      <c r="A18" s="12" t="s">
        <v>17</v>
      </c>
      <c r="B18" s="12">
        <f>+C13</f>
        <v>10320</v>
      </c>
      <c r="C18" s="8"/>
      <c r="D18" s="8"/>
      <c r="E18" s="8"/>
      <c r="F18" s="8"/>
      <c r="G18" s="9"/>
      <c r="H18" s="9"/>
    </row>
    <row r="19" spans="1:8" s="3" customFormat="1" x14ac:dyDescent="0.25">
      <c r="A19" s="19" t="s">
        <v>18</v>
      </c>
      <c r="B19" s="19">
        <f>+B17-B18</f>
        <v>15480</v>
      </c>
      <c r="C19" s="6"/>
      <c r="D19" s="6"/>
      <c r="E19" s="6"/>
      <c r="F19" s="6"/>
      <c r="G19" s="20"/>
      <c r="H19" s="20"/>
    </row>
    <row r="20" spans="1:8" x14ac:dyDescent="0.25">
      <c r="A20" s="12" t="s">
        <v>19</v>
      </c>
      <c r="B20" s="12">
        <f>+C12</f>
        <v>7740</v>
      </c>
      <c r="C20" s="8"/>
      <c r="D20" s="8"/>
      <c r="E20" s="8"/>
      <c r="F20" s="8"/>
      <c r="G20" s="9"/>
      <c r="H20" s="9"/>
    </row>
    <row r="21" spans="1:8" x14ac:dyDescent="0.25">
      <c r="A21" s="12" t="s">
        <v>23</v>
      </c>
      <c r="B21" s="12">
        <v>1200</v>
      </c>
      <c r="C21" s="8"/>
      <c r="D21" s="8"/>
      <c r="E21" s="8"/>
      <c r="F21" s="8"/>
      <c r="G21" s="9"/>
      <c r="H21" s="9"/>
    </row>
    <row r="22" spans="1:8" x14ac:dyDescent="0.25">
      <c r="A22" s="19" t="s">
        <v>20</v>
      </c>
      <c r="B22" s="19">
        <f>+B19-B20-B21</f>
        <v>6540</v>
      </c>
      <c r="C22" s="8"/>
      <c r="D22" s="8"/>
      <c r="E22" s="8"/>
      <c r="F22" s="8"/>
      <c r="G22" s="9"/>
      <c r="H22" s="9"/>
    </row>
    <row r="23" spans="1:8" s="4" customFormat="1" x14ac:dyDescent="0.25">
      <c r="A23" s="21" t="s">
        <v>21</v>
      </c>
      <c r="B23" s="22">
        <f>+B22/B17</f>
        <v>0.25348837209302327</v>
      </c>
      <c r="C23" s="23"/>
      <c r="D23" s="23"/>
      <c r="E23" s="23"/>
      <c r="F23" s="23"/>
      <c r="G23" s="24"/>
      <c r="H23" s="24"/>
    </row>
    <row r="24" spans="1:8" x14ac:dyDescent="0.25">
      <c r="A24" s="8"/>
      <c r="B24" s="8"/>
      <c r="C24" s="8"/>
      <c r="D24" s="8"/>
      <c r="E24" s="8"/>
      <c r="F24" s="8"/>
      <c r="G24" s="9"/>
      <c r="H24" s="9"/>
    </row>
    <row r="25" spans="1:8" ht="16.5" thickBot="1" x14ac:dyDescent="0.3">
      <c r="A25" s="13" t="s">
        <v>22</v>
      </c>
      <c r="B25" s="8"/>
      <c r="C25" s="13" t="s">
        <v>45</v>
      </c>
      <c r="D25" s="8"/>
      <c r="E25" s="8"/>
      <c r="F25" s="8"/>
      <c r="G25" s="9"/>
      <c r="H25" s="9"/>
    </row>
    <row r="26" spans="1:8" ht="16.5" thickBot="1" x14ac:dyDescent="0.3">
      <c r="A26" s="25" t="s">
        <v>24</v>
      </c>
      <c r="B26" s="8"/>
      <c r="C26" s="8"/>
      <c r="D26" s="8"/>
      <c r="E26" s="8"/>
      <c r="F26" s="8"/>
      <c r="G26" s="9"/>
      <c r="H26" s="9"/>
    </row>
    <row r="27" spans="1:8" x14ac:dyDescent="0.25">
      <c r="A27" s="8"/>
      <c r="B27" s="8"/>
      <c r="C27" s="8"/>
      <c r="D27" s="8"/>
      <c r="E27" s="8"/>
      <c r="F27" s="8"/>
      <c r="G27" s="9"/>
      <c r="H27" s="9"/>
    </row>
    <row r="28" spans="1:8" x14ac:dyDescent="0.25">
      <c r="A28" s="12" t="s">
        <v>25</v>
      </c>
      <c r="B28" s="12">
        <f>+B17</f>
        <v>25800</v>
      </c>
      <c r="C28" s="8"/>
      <c r="D28" s="8"/>
      <c r="E28" s="8"/>
      <c r="F28" s="8"/>
      <c r="G28" s="9"/>
      <c r="H28" s="9"/>
    </row>
    <row r="29" spans="1:8" x14ac:dyDescent="0.25">
      <c r="A29" s="12" t="s">
        <v>26</v>
      </c>
      <c r="B29" s="34">
        <f>+C14+B21</f>
        <v>19260</v>
      </c>
      <c r="C29" s="36"/>
      <c r="D29" s="35"/>
      <c r="E29" s="35"/>
      <c r="F29" s="8"/>
      <c r="G29" s="9"/>
      <c r="H29" s="9"/>
    </row>
    <row r="30" spans="1:8" x14ac:dyDescent="0.25">
      <c r="A30" s="12" t="s">
        <v>27</v>
      </c>
      <c r="B30" s="12">
        <f>+B28/B29</f>
        <v>1.3395638629283488</v>
      </c>
      <c r="C30" s="8" t="s">
        <v>52</v>
      </c>
      <c r="D30" s="8"/>
      <c r="E30" s="8"/>
      <c r="F30" s="8"/>
      <c r="G30" s="9"/>
      <c r="H30" s="9"/>
    </row>
    <row r="31" spans="1:8" x14ac:dyDescent="0.25">
      <c r="A31" s="8"/>
      <c r="B31" s="8"/>
      <c r="C31" s="8"/>
      <c r="D31" s="8"/>
      <c r="E31" s="8"/>
      <c r="F31" s="8"/>
      <c r="G31" s="9"/>
      <c r="H31" s="9"/>
    </row>
    <row r="32" spans="1:8" x14ac:dyDescent="0.25">
      <c r="A32" s="8"/>
      <c r="B32" s="8"/>
      <c r="C32" s="8"/>
      <c r="D32" s="8"/>
      <c r="E32" s="8"/>
      <c r="F32" s="8"/>
      <c r="G32" s="9"/>
      <c r="H32" s="9"/>
    </row>
    <row r="33" spans="1:8" ht="16.5" thickBot="1" x14ac:dyDescent="0.3">
      <c r="A33" s="13" t="s">
        <v>28</v>
      </c>
      <c r="B33" s="8"/>
      <c r="C33" s="13" t="s">
        <v>46</v>
      </c>
      <c r="D33" s="8"/>
      <c r="E33" s="8"/>
      <c r="F33" s="8"/>
      <c r="G33" s="9"/>
      <c r="H33" s="9"/>
    </row>
    <row r="34" spans="1:8" ht="16.5" thickBot="1" x14ac:dyDescent="0.3">
      <c r="A34" s="39" t="s">
        <v>29</v>
      </c>
      <c r="B34" s="40"/>
      <c r="C34" s="8"/>
      <c r="D34" s="8"/>
      <c r="E34" s="8"/>
      <c r="F34" s="8"/>
      <c r="G34" s="9"/>
      <c r="H34" s="9"/>
    </row>
    <row r="35" spans="1:8" x14ac:dyDescent="0.25">
      <c r="A35" s="8"/>
      <c r="B35" s="8"/>
      <c r="C35" s="8"/>
      <c r="D35" s="8"/>
      <c r="E35" s="8"/>
      <c r="F35" s="8"/>
      <c r="G35" s="9"/>
      <c r="H35" s="9"/>
    </row>
    <row r="36" spans="1:8" x14ac:dyDescent="0.25">
      <c r="A36" s="12" t="s">
        <v>30</v>
      </c>
      <c r="B36" s="12">
        <f>+B22</f>
        <v>6540</v>
      </c>
      <c r="C36" s="8"/>
      <c r="D36" s="8"/>
      <c r="E36" s="8"/>
      <c r="F36" s="8"/>
      <c r="G36" s="9"/>
      <c r="H36" s="9"/>
    </row>
    <row r="37" spans="1:8" x14ac:dyDescent="0.25">
      <c r="A37" s="12" t="s">
        <v>31</v>
      </c>
      <c r="B37" s="12">
        <f>+B21</f>
        <v>1200</v>
      </c>
      <c r="C37" s="8"/>
      <c r="D37" s="8"/>
      <c r="E37" s="8"/>
      <c r="F37" s="8"/>
      <c r="G37" s="9"/>
      <c r="H37" s="9"/>
    </row>
    <row r="38" spans="1:8" x14ac:dyDescent="0.25">
      <c r="A38" s="12" t="s">
        <v>32</v>
      </c>
      <c r="B38" s="12">
        <f>+(B36-B37)/B37</f>
        <v>4.45</v>
      </c>
      <c r="C38" s="8" t="s">
        <v>52</v>
      </c>
      <c r="D38" s="8"/>
      <c r="E38" s="8"/>
      <c r="F38" s="8"/>
      <c r="G38" s="9"/>
      <c r="H38" s="9"/>
    </row>
    <row r="39" spans="1:8" x14ac:dyDescent="0.25">
      <c r="A39" s="8"/>
      <c r="B39" s="8"/>
      <c r="C39" s="8"/>
      <c r="D39" s="8"/>
      <c r="E39" s="8"/>
      <c r="F39" s="8"/>
      <c r="G39" s="9"/>
      <c r="H39" s="9"/>
    </row>
    <row r="40" spans="1:8" ht="16.5" thickBot="1" x14ac:dyDescent="0.3">
      <c r="A40" s="26" t="s">
        <v>33</v>
      </c>
      <c r="B40" s="8"/>
      <c r="C40" s="13" t="s">
        <v>47</v>
      </c>
      <c r="D40" s="8"/>
      <c r="E40" s="8"/>
      <c r="F40" s="8"/>
      <c r="G40" s="9"/>
      <c r="H40" s="9"/>
    </row>
    <row r="41" spans="1:8" ht="29.1" customHeight="1" x14ac:dyDescent="0.25">
      <c r="A41" s="27" t="s">
        <v>34</v>
      </c>
      <c r="B41" s="28"/>
      <c r="C41" s="29">
        <v>2</v>
      </c>
      <c r="D41" s="8"/>
      <c r="E41" s="8"/>
      <c r="F41" s="8"/>
      <c r="G41" s="9"/>
      <c r="H41" s="9"/>
    </row>
    <row r="42" spans="1:8" ht="29.1" customHeight="1" x14ac:dyDescent="0.25">
      <c r="A42" s="41" t="s">
        <v>35</v>
      </c>
      <c r="B42" s="42"/>
      <c r="C42" s="29">
        <v>1</v>
      </c>
      <c r="D42" s="8"/>
      <c r="E42" s="8"/>
      <c r="F42" s="8"/>
      <c r="G42" s="9"/>
      <c r="H42" s="9"/>
    </row>
    <row r="43" spans="1:8" x14ac:dyDescent="0.25">
      <c r="A43" s="8"/>
      <c r="B43" s="8"/>
      <c r="C43" s="8"/>
      <c r="D43" s="8"/>
      <c r="E43" s="8"/>
      <c r="F43" s="8"/>
      <c r="G43" s="9"/>
      <c r="H43" s="9"/>
    </row>
    <row r="44" spans="1:8" x14ac:dyDescent="0.25">
      <c r="A44" s="11" t="s">
        <v>36</v>
      </c>
      <c r="B44" s="12"/>
      <c r="C44" s="8"/>
      <c r="D44" s="8"/>
      <c r="E44" s="8"/>
      <c r="F44" s="8"/>
      <c r="G44" s="9"/>
      <c r="H44" s="9"/>
    </row>
    <row r="45" spans="1:8" x14ac:dyDescent="0.25">
      <c r="A45" s="12" t="s">
        <v>37</v>
      </c>
      <c r="B45" s="12">
        <f>+B19</f>
        <v>15480</v>
      </c>
      <c r="C45" s="6"/>
      <c r="D45" s="8"/>
      <c r="E45" s="8"/>
      <c r="F45" s="8"/>
      <c r="G45" s="9"/>
      <c r="H45" s="9"/>
    </row>
    <row r="46" spans="1:8" x14ac:dyDescent="0.25">
      <c r="A46" s="12" t="s">
        <v>25</v>
      </c>
      <c r="B46" s="12">
        <f>+B17</f>
        <v>25800</v>
      </c>
      <c r="C46" s="8"/>
      <c r="D46" s="8"/>
      <c r="E46" s="8"/>
      <c r="F46" s="8"/>
      <c r="G46" s="9"/>
      <c r="H46" s="9"/>
    </row>
    <row r="47" spans="1:8" x14ac:dyDescent="0.25">
      <c r="A47" s="12" t="s">
        <v>38</v>
      </c>
      <c r="B47" s="17">
        <f>+B45/B46</f>
        <v>0.6</v>
      </c>
      <c r="C47" s="8"/>
      <c r="D47" s="8"/>
      <c r="E47" s="8"/>
      <c r="F47" s="8"/>
      <c r="G47" s="9"/>
      <c r="H47" s="9"/>
    </row>
    <row r="48" spans="1:8" x14ac:dyDescent="0.25">
      <c r="A48" s="8"/>
      <c r="B48" s="8"/>
      <c r="C48" s="8"/>
      <c r="D48" s="8"/>
      <c r="E48" s="8"/>
      <c r="F48" s="8"/>
      <c r="G48" s="9"/>
      <c r="H48" s="9"/>
    </row>
    <row r="49" spans="1:8" x14ac:dyDescent="0.25">
      <c r="A49" s="11" t="s">
        <v>39</v>
      </c>
      <c r="B49" s="12"/>
      <c r="C49" s="8"/>
      <c r="D49" s="8"/>
      <c r="E49" s="8"/>
      <c r="F49" s="8"/>
      <c r="G49" s="9"/>
      <c r="H49" s="9"/>
    </row>
    <row r="50" spans="1:8" x14ac:dyDescent="0.25">
      <c r="A50" s="12" t="s">
        <v>40</v>
      </c>
      <c r="B50" s="12">
        <f>+B20</f>
        <v>7740</v>
      </c>
      <c r="C50" s="8"/>
      <c r="D50" s="8"/>
      <c r="E50" s="8"/>
      <c r="F50" s="8"/>
      <c r="G50" s="9"/>
      <c r="H50" s="9"/>
    </row>
    <row r="51" spans="1:8" x14ac:dyDescent="0.25">
      <c r="A51" s="12" t="s">
        <v>31</v>
      </c>
      <c r="B51" s="12">
        <f>+B21</f>
        <v>1200</v>
      </c>
      <c r="C51" s="8"/>
      <c r="D51" s="8"/>
      <c r="E51" s="8"/>
      <c r="F51" s="8"/>
      <c r="G51" s="9"/>
      <c r="H51" s="9"/>
    </row>
    <row r="52" spans="1:8" x14ac:dyDescent="0.25">
      <c r="A52" s="12" t="s">
        <v>41</v>
      </c>
      <c r="B52" s="17">
        <f>+B47</f>
        <v>0.6</v>
      </c>
      <c r="C52" s="8"/>
      <c r="D52" s="8"/>
      <c r="E52" s="8"/>
      <c r="F52" s="8"/>
      <c r="G52" s="9"/>
      <c r="H52" s="9"/>
    </row>
    <row r="53" spans="1:8" x14ac:dyDescent="0.25">
      <c r="A53" s="11" t="s">
        <v>42</v>
      </c>
      <c r="B53" s="11">
        <f>+(B50+B51)/B52</f>
        <v>14900</v>
      </c>
      <c r="C53" s="8"/>
      <c r="D53" s="8"/>
      <c r="E53" s="8"/>
      <c r="F53" s="8"/>
      <c r="G53" s="9"/>
      <c r="H53" s="9"/>
    </row>
    <row r="54" spans="1:8" x14ac:dyDescent="0.25">
      <c r="A54" s="8"/>
      <c r="B54" s="8"/>
      <c r="C54" s="8"/>
      <c r="D54" s="8"/>
      <c r="E54" s="8"/>
      <c r="F54" s="8"/>
      <c r="G54" s="9"/>
      <c r="H54" s="9"/>
    </row>
    <row r="55" spans="1:8" x14ac:dyDescent="0.25">
      <c r="A55" s="30" t="s">
        <v>43</v>
      </c>
      <c r="B55" s="12"/>
      <c r="C55" s="8"/>
      <c r="D55" s="8"/>
      <c r="E55" s="8"/>
      <c r="F55" s="8"/>
      <c r="G55" s="9"/>
      <c r="H55" s="9"/>
    </row>
    <row r="56" spans="1:8" x14ac:dyDescent="0.25">
      <c r="A56" s="12" t="s">
        <v>2</v>
      </c>
      <c r="B56" s="12">
        <f>+B53</f>
        <v>14900</v>
      </c>
      <c r="C56" s="8"/>
      <c r="D56" s="8"/>
      <c r="E56" s="8"/>
      <c r="F56" s="8"/>
      <c r="G56" s="9"/>
      <c r="H56" s="9"/>
    </row>
    <row r="57" spans="1:8" x14ac:dyDescent="0.25">
      <c r="A57" s="12" t="s">
        <v>17</v>
      </c>
      <c r="B57" s="12">
        <f>+B56*B13</f>
        <v>5960</v>
      </c>
      <c r="C57" s="8"/>
      <c r="D57" s="8"/>
      <c r="E57" s="8"/>
      <c r="F57" s="8"/>
      <c r="G57" s="9"/>
      <c r="H57" s="9"/>
    </row>
    <row r="58" spans="1:8" x14ac:dyDescent="0.25">
      <c r="A58" s="19" t="s">
        <v>18</v>
      </c>
      <c r="B58" s="12">
        <f>+B56-B57</f>
        <v>8940</v>
      </c>
      <c r="C58" s="8"/>
      <c r="D58" s="8"/>
      <c r="E58" s="8"/>
      <c r="F58" s="8"/>
      <c r="G58" s="9"/>
      <c r="H58" s="9"/>
    </row>
    <row r="59" spans="1:8" x14ac:dyDescent="0.25">
      <c r="A59" s="12" t="s">
        <v>19</v>
      </c>
      <c r="B59" s="12">
        <f>+B50</f>
        <v>7740</v>
      </c>
      <c r="C59" s="8"/>
      <c r="D59" s="8"/>
      <c r="E59" s="8"/>
      <c r="F59" s="8"/>
      <c r="G59" s="9"/>
      <c r="H59" s="9"/>
    </row>
    <row r="60" spans="1:8" x14ac:dyDescent="0.25">
      <c r="A60" s="12" t="s">
        <v>23</v>
      </c>
      <c r="B60" s="12">
        <f>+B51</f>
        <v>1200</v>
      </c>
      <c r="C60" s="8"/>
      <c r="D60" s="8"/>
      <c r="E60" s="8"/>
      <c r="F60" s="8"/>
      <c r="G60" s="9"/>
      <c r="H60" s="9"/>
    </row>
    <row r="61" spans="1:8" x14ac:dyDescent="0.25">
      <c r="A61" s="19" t="s">
        <v>20</v>
      </c>
      <c r="B61" s="12">
        <f>+B58-B59-B60</f>
        <v>0</v>
      </c>
      <c r="C61" s="31"/>
      <c r="D61" s="8"/>
      <c r="E61" s="8"/>
      <c r="F61" s="8"/>
      <c r="G61" s="9"/>
      <c r="H61" s="9"/>
    </row>
    <row r="62" spans="1:8" x14ac:dyDescent="0.25">
      <c r="A62" s="23"/>
      <c r="B62" s="8"/>
      <c r="C62" s="8"/>
      <c r="D62" s="8"/>
      <c r="E62" s="8"/>
      <c r="F62" s="8"/>
      <c r="G62" s="9"/>
      <c r="H62" s="9"/>
    </row>
    <row r="63" spans="1:8" x14ac:dyDescent="0.25">
      <c r="A63" s="18" t="s">
        <v>44</v>
      </c>
      <c r="B63" s="8"/>
      <c r="C63" s="8"/>
      <c r="D63" s="8"/>
      <c r="E63" s="8"/>
      <c r="F63" s="8"/>
      <c r="G63" s="9"/>
      <c r="H63" s="9"/>
    </row>
    <row r="64" spans="1:8" x14ac:dyDescent="0.25">
      <c r="A64" s="32" t="s">
        <v>50</v>
      </c>
      <c r="B64" s="8"/>
      <c r="C64" s="8"/>
      <c r="D64" s="8"/>
      <c r="E64" s="8"/>
      <c r="F64" s="8"/>
      <c r="G64" s="9"/>
      <c r="H64" s="9"/>
    </row>
    <row r="65" spans="1:8" x14ac:dyDescent="0.25">
      <c r="A65" s="12" t="s">
        <v>48</v>
      </c>
      <c r="B65" s="12">
        <f>+B53</f>
        <v>14900</v>
      </c>
      <c r="C65" s="8"/>
      <c r="D65" s="8"/>
      <c r="E65" s="8"/>
      <c r="F65" s="8"/>
      <c r="G65" s="9"/>
      <c r="H65" s="9"/>
    </row>
    <row r="66" spans="1:8" x14ac:dyDescent="0.25">
      <c r="A66" s="12" t="s">
        <v>49</v>
      </c>
      <c r="B66" s="12">
        <f>+B17</f>
        <v>25800</v>
      </c>
      <c r="C66" s="8"/>
      <c r="D66" s="8"/>
      <c r="E66" s="8"/>
      <c r="F66" s="8"/>
      <c r="G66" s="9"/>
      <c r="H66" s="9"/>
    </row>
    <row r="67" spans="1:8" x14ac:dyDescent="0.25">
      <c r="A67" s="12" t="s">
        <v>51</v>
      </c>
      <c r="B67" s="17">
        <f>+B65/B66</f>
        <v>0.57751937984496127</v>
      </c>
      <c r="C67" s="8"/>
      <c r="D67" s="8"/>
      <c r="E67" s="8"/>
      <c r="F67" s="8"/>
      <c r="G67" s="9"/>
      <c r="H67" s="9"/>
    </row>
    <row r="68" spans="1:8" x14ac:dyDescent="0.25">
      <c r="A68" s="8"/>
      <c r="B68" s="8"/>
      <c r="C68" s="8"/>
      <c r="D68" s="8"/>
      <c r="E68" s="8"/>
      <c r="F68" s="8"/>
      <c r="G68" s="9"/>
      <c r="H68" s="9"/>
    </row>
    <row r="69" spans="1:8" x14ac:dyDescent="0.25">
      <c r="A69" s="5"/>
      <c r="B69" s="5"/>
      <c r="C69" s="5"/>
      <c r="D69" s="5"/>
      <c r="E69" s="5"/>
      <c r="F69" s="5"/>
    </row>
  </sheetData>
  <mergeCells count="4">
    <mergeCell ref="A8:D8"/>
    <mergeCell ref="A14:B14"/>
    <mergeCell ref="A34:B34"/>
    <mergeCell ref="A42:B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Lore</cp:lastModifiedBy>
  <dcterms:created xsi:type="dcterms:W3CDTF">2018-05-16T14:30:15Z</dcterms:created>
  <dcterms:modified xsi:type="dcterms:W3CDTF">2018-06-21T14:02:23Z</dcterms:modified>
</cp:coreProperties>
</file>