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0" windowWidth="15480" windowHeight="8415" activeTab="1"/>
  </bookViews>
  <sheets>
    <sheet name="Resúmen de costos" sheetId="1" r:id="rId1"/>
    <sheet name="Menús ofrecidos" sheetId="2" r:id="rId2"/>
    <sheet name="Análisis de costos" sheetId="3" r:id="rId3"/>
    <sheet name="Análisis de Menús " sheetId="4" r:id="rId4"/>
  </sheets>
  <externalReferences>
    <externalReference r:id="rId5"/>
  </externalReferences>
  <calcPr calcId="125725" calcMode="manual"/>
</workbook>
</file>

<file path=xl/calcChain.xml><?xml version="1.0" encoding="utf-8"?>
<calcChain xmlns="http://schemas.openxmlformats.org/spreadsheetml/2006/main">
  <c r="F7" i="3"/>
  <c r="F8"/>
  <c r="F9"/>
  <c r="G9" s="1"/>
  <c r="F10"/>
  <c r="F11"/>
  <c r="F5"/>
  <c r="F12" s="1"/>
  <c r="E8"/>
  <c r="D12"/>
  <c r="C7" s="1"/>
  <c r="J8" i="1"/>
  <c r="J11"/>
  <c r="C5" i="3" l="1"/>
  <c r="C10"/>
  <c r="C8"/>
  <c r="C6"/>
  <c r="C11"/>
  <c r="C9"/>
  <c r="J6" i="1"/>
  <c r="J4"/>
  <c r="I7"/>
  <c r="H7"/>
  <c r="G7"/>
  <c r="F7"/>
  <c r="C12" i="3" l="1"/>
  <c r="J7" i="1"/>
</calcChain>
</file>

<file path=xl/sharedStrings.xml><?xml version="1.0" encoding="utf-8"?>
<sst xmlns="http://schemas.openxmlformats.org/spreadsheetml/2006/main" count="282" uniqueCount="202">
  <si>
    <t>Fecha</t>
  </si>
  <si>
    <t>Tipo de evento</t>
  </si>
  <si>
    <t>Evento</t>
  </si>
  <si>
    <t>Costo AA&amp;BB</t>
  </si>
  <si>
    <t>Costos Varios</t>
  </si>
  <si>
    <t>Costo Total</t>
  </si>
  <si>
    <t>Costos Personal</t>
  </si>
  <si>
    <t>Congreso de Derecho</t>
  </si>
  <si>
    <t>Coffe brake + 2 almuerzos</t>
  </si>
  <si>
    <t>Firma convenio Fe y Alegría</t>
  </si>
  <si>
    <t>Celebración Navidad</t>
  </si>
  <si>
    <t>Cena formal</t>
  </si>
  <si>
    <t>Costo Alquiler</t>
  </si>
  <si>
    <t>Aniversario UDLH</t>
  </si>
  <si>
    <t xml:space="preserve">Coctail </t>
  </si>
  <si>
    <t>Lugar</t>
  </si>
  <si>
    <t>UDLH</t>
  </si>
  <si>
    <t>Itchimbía/ Palacio de Cristal</t>
  </si>
  <si>
    <t>Pax</t>
  </si>
  <si>
    <t>Graduación 1ra promoción</t>
  </si>
  <si>
    <t>Convento San Agustín</t>
  </si>
  <si>
    <t>Cursos Cocina Navideña</t>
  </si>
  <si>
    <t>Curso de cocina</t>
  </si>
  <si>
    <t>Parrillada profesores</t>
  </si>
  <si>
    <t>Almuerzo campestre</t>
  </si>
  <si>
    <t>Fanesca</t>
  </si>
  <si>
    <t>Venta de comida típica</t>
  </si>
  <si>
    <t>Almuerzo buffet</t>
  </si>
  <si>
    <t>Entrada</t>
  </si>
  <si>
    <t>Postre</t>
  </si>
  <si>
    <t>Bebidas</t>
  </si>
  <si>
    <t>Otros</t>
  </si>
  <si>
    <t>Tipo de servicio</t>
  </si>
  <si>
    <t>Guarnición</t>
  </si>
  <si>
    <t>lomo fino</t>
  </si>
  <si>
    <t>pechuga de pollo</t>
  </si>
  <si>
    <t>olmas</t>
  </si>
  <si>
    <t>morcillas</t>
  </si>
  <si>
    <t>longaniza</t>
  </si>
  <si>
    <t>papas con salsa de queso</t>
  </si>
  <si>
    <t>ensalada fresca con vinagreta</t>
  </si>
  <si>
    <t>chimichurri uruguayo</t>
  </si>
  <si>
    <t>(cebolla perla, perejil,</t>
  </si>
  <si>
    <t xml:space="preserve">orégano, paprika, </t>
  </si>
  <si>
    <t>sal- pimienta, ajo,</t>
  </si>
  <si>
    <t>aceite)</t>
  </si>
  <si>
    <t>torta fria</t>
  </si>
  <si>
    <t>cerveza</t>
  </si>
  <si>
    <t>gaseosas</t>
  </si>
  <si>
    <t>agua</t>
  </si>
  <si>
    <t>almuerzo campestre</t>
  </si>
  <si>
    <t xml:space="preserve">empanaditas de queso </t>
  </si>
  <si>
    <t>chifles</t>
  </si>
  <si>
    <t>plátanos maduros fritos</t>
  </si>
  <si>
    <t xml:space="preserve">Venta para llevar y </t>
  </si>
  <si>
    <t>servicio en el lugar</t>
  </si>
  <si>
    <t>lomo en salsa de pimienta negra</t>
  </si>
  <si>
    <t>champiñones y nueces</t>
  </si>
  <si>
    <t>papas a la crema con</t>
  </si>
  <si>
    <t>espárragos</t>
  </si>
  <si>
    <t>tomates cherry a la mantequilla</t>
  </si>
  <si>
    <t>Ensalada (rúcula, berros, pimiento</t>
  </si>
  <si>
    <t>queso, trozos de pavo a la plancha)</t>
  </si>
  <si>
    <t>Vinagreta de maracuyá</t>
  </si>
  <si>
    <t>Torta de naranja</t>
  </si>
  <si>
    <t>decoración fondant</t>
  </si>
  <si>
    <t>Bandeja de frutas con salsa</t>
  </si>
  <si>
    <t>de mora y chocolate</t>
  </si>
  <si>
    <t>Café y agua aromática</t>
  </si>
  <si>
    <t>Gaseosas</t>
  </si>
  <si>
    <t>Vino</t>
  </si>
  <si>
    <t>Plato Principal</t>
  </si>
  <si>
    <t>champiñones rellenos</t>
  </si>
  <si>
    <t>mini lomo de res a la</t>
  </si>
  <si>
    <t>frambuesa</t>
  </si>
  <si>
    <t>Filete de pollo al Pernod</t>
  </si>
  <si>
    <t>Vol au vent de camarones</t>
  </si>
  <si>
    <t>Crêpes Suzette</t>
  </si>
  <si>
    <t>Milhoja</t>
  </si>
  <si>
    <t>Quimbolitos (s/hoja)</t>
  </si>
  <si>
    <t>agua c/gas</t>
  </si>
  <si>
    <t>agua s/gas</t>
  </si>
  <si>
    <t>Café/té/aromáticas</t>
  </si>
  <si>
    <t>Jugos de maracuyá,</t>
  </si>
  <si>
    <t xml:space="preserve">mora, guanábana, </t>
  </si>
  <si>
    <t>(2 días de congreso)</t>
  </si>
  <si>
    <t>salsa de uvilla</t>
  </si>
  <si>
    <t>1. Coctél de camarón</t>
  </si>
  <si>
    <t>2. Ceviche de palmito</t>
  </si>
  <si>
    <t xml:space="preserve">1. Lomo a la pimienta y pollo en </t>
  </si>
  <si>
    <t>2. Fritada, mote, llapingachos</t>
  </si>
  <si>
    <t>1. croquetas de papa, ensalada</t>
  </si>
  <si>
    <t>mixta</t>
  </si>
  <si>
    <t>2. aguacate, tomate cherry</t>
  </si>
  <si>
    <t xml:space="preserve">ají </t>
  </si>
  <si>
    <t>(optativo: para quienes no comen</t>
  </si>
  <si>
    <t>fritada)</t>
  </si>
  <si>
    <t>3. Filetes de pollo o pescado</t>
  </si>
  <si>
    <t>1. Strudel de manzana con</t>
  </si>
  <si>
    <t>helado de vainilla</t>
  </si>
  <si>
    <t>2. Pristiños con miel</t>
  </si>
  <si>
    <t>Coffee brake (x2)</t>
  </si>
  <si>
    <t>Almuerzo servido (x2)</t>
  </si>
  <si>
    <t>1. Sánduche de pernil</t>
  </si>
  <si>
    <t>2. Empanadas chilenas</t>
  </si>
  <si>
    <t>Aniversario UDLH (jun-08)</t>
  </si>
  <si>
    <t>Mini Quiche Lorraine</t>
  </si>
  <si>
    <t>Tartaletas con mousse de atún</t>
  </si>
  <si>
    <t>brownies con ganache</t>
  </si>
  <si>
    <t xml:space="preserve">Canastos de merengue con </t>
  </si>
  <si>
    <t>manjar y uvilla</t>
  </si>
  <si>
    <t>carne y pimiento</t>
  </si>
  <si>
    <t xml:space="preserve">champiñones rellenos con </t>
  </si>
  <si>
    <t xml:space="preserve">Coctail en el Palacio de </t>
  </si>
  <si>
    <t>Cristal en Itchimbía</t>
  </si>
  <si>
    <t>Celebración Navidad 2008</t>
  </si>
  <si>
    <t xml:space="preserve">Coctail de camarones </t>
  </si>
  <si>
    <t>a la sueca (salsa de vino</t>
  </si>
  <si>
    <t>blanco y manzana)</t>
  </si>
  <si>
    <t>Galantina de pavo</t>
  </si>
  <si>
    <t xml:space="preserve">Emincé de jamón glaceado en </t>
  </si>
  <si>
    <t>miel de abeja y frutas tropicales</t>
  </si>
  <si>
    <t>Croquetas de arroz a la greca</t>
  </si>
  <si>
    <t xml:space="preserve">Ensalada de palmito, arveja y </t>
  </si>
  <si>
    <t>macadamia</t>
  </si>
  <si>
    <t>Confite de camote y piña</t>
  </si>
  <si>
    <t>Sorbet de albahaca y limón</t>
  </si>
  <si>
    <t>Parfait de naranjilla</t>
  </si>
  <si>
    <t>Tarta de frangipan</t>
  </si>
  <si>
    <t>Helado de rosas</t>
  </si>
  <si>
    <t>vino tinto</t>
  </si>
  <si>
    <t>vino blanco</t>
  </si>
  <si>
    <t>Cena 1/2 servido (entrada</t>
  </si>
  <si>
    <t xml:space="preserve"> y postre), 1/2 buffet </t>
  </si>
  <si>
    <t>(plato fuerte y ensaladas)</t>
  </si>
  <si>
    <t>Empanadas de morocho</t>
  </si>
  <si>
    <t>ají criollo</t>
  </si>
  <si>
    <t>ají costeño</t>
  </si>
  <si>
    <t>ají de tomate</t>
  </si>
  <si>
    <t>Bonitísimas</t>
  </si>
  <si>
    <t>salsa de aguacate</t>
  </si>
  <si>
    <t>Brochetas de fritada</t>
  </si>
  <si>
    <t xml:space="preserve">Pechuga de pollo en salsa de </t>
  </si>
  <si>
    <t>tamarindo</t>
  </si>
  <si>
    <t>Brochetas de uvillas con salsa de</t>
  </si>
  <si>
    <t>chocolate</t>
  </si>
  <si>
    <t>Mini quesadillas</t>
  </si>
  <si>
    <t>Mini ceviche de camarón (shots)</t>
  </si>
  <si>
    <t>mini bolón de verde</t>
  </si>
  <si>
    <t>Dulces de guayaba (comprados)</t>
  </si>
  <si>
    <t>Garrapiñadas (comprados)</t>
  </si>
  <si>
    <t>vino</t>
  </si>
  <si>
    <t xml:space="preserve">Gran coctail, catering </t>
  </si>
  <si>
    <t>completo en Convento</t>
  </si>
  <si>
    <t>San Agustín</t>
  </si>
  <si>
    <t>Observaciones</t>
  </si>
  <si>
    <t>Sin respaldo de datos</t>
  </si>
  <si>
    <t>No hay detalles del desgloce</t>
  </si>
  <si>
    <t>No hay respaldo de datos</t>
  </si>
  <si>
    <t>no datos</t>
  </si>
  <si>
    <t>Aniversario UDLH (08)</t>
  </si>
  <si>
    <t>Aniversario UDLH (09)</t>
  </si>
  <si>
    <t>TOTAL</t>
  </si>
  <si>
    <t>Incremento %</t>
  </si>
  <si>
    <t>Celebración Navidad (08)</t>
  </si>
  <si>
    <t>Costo /Pax</t>
  </si>
  <si>
    <t>Promedio</t>
  </si>
  <si>
    <t>Estilo del evento</t>
  </si>
  <si>
    <t>Tipo de cocina</t>
  </si>
  <si>
    <t>carnes y parrilla</t>
  </si>
  <si>
    <t>Archivo de recetas estándar</t>
  </si>
  <si>
    <t>no</t>
  </si>
  <si>
    <t>formal</t>
  </si>
  <si>
    <t>bocaditos/ internacional</t>
  </si>
  <si>
    <t>casual/ académico</t>
  </si>
  <si>
    <t>internacional/ecuatoriana</t>
  </si>
  <si>
    <t>elegante</t>
  </si>
  <si>
    <t>formal/elegante</t>
  </si>
  <si>
    <t>internacional</t>
  </si>
  <si>
    <t>sí</t>
  </si>
  <si>
    <t>familiar</t>
  </si>
  <si>
    <t>típica ecuatoriana</t>
  </si>
  <si>
    <t>casual/formal</t>
  </si>
  <si>
    <t>elegante/académico</t>
  </si>
  <si>
    <t>bocaditos ecuatorianos gourmet</t>
  </si>
  <si>
    <t>%</t>
  </si>
  <si>
    <t>Dividido a 2</t>
  </si>
  <si>
    <t>Coctel</t>
  </si>
  <si>
    <t>Hora de Servicio</t>
  </si>
  <si>
    <t>coctel</t>
  </si>
  <si>
    <t>coctel/noche</t>
  </si>
  <si>
    <t>almuerzo/mediodía</t>
  </si>
  <si>
    <t>mañana/mediodía</t>
  </si>
  <si>
    <t>cena/noche</t>
  </si>
  <si>
    <t>tarde/noche</t>
  </si>
  <si>
    <t>mediodía/tarde</t>
  </si>
  <si>
    <t>informal/ familiar</t>
  </si>
  <si>
    <t>Coffee Break</t>
  </si>
  <si>
    <t>Cursos pagados por asistentes</t>
  </si>
  <si>
    <t>informal (autofinanciado)</t>
  </si>
  <si>
    <t>ANEXO 1: RESÚMEN DE COSTOS</t>
  </si>
  <si>
    <t>ANEXO 2: MENÚS OFRECIDOS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</si>
</sst>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/>
    <xf numFmtId="1" fontId="0" fillId="0" borderId="1" xfId="0" applyNumberFormat="1" applyBorder="1"/>
    <xf numFmtId="0" fontId="0" fillId="0" borderId="6" xfId="0" applyBorder="1"/>
    <xf numFmtId="0" fontId="0" fillId="0" borderId="7" xfId="0" applyFill="1" applyBorder="1"/>
    <xf numFmtId="0" fontId="0" fillId="0" borderId="1" xfId="0" applyFill="1" applyBorder="1"/>
    <xf numFmtId="0" fontId="0" fillId="0" borderId="6" xfId="0" applyFill="1" applyBorder="1"/>
    <xf numFmtId="0" fontId="0" fillId="0" borderId="10" xfId="0" applyBorder="1"/>
    <xf numFmtId="0" fontId="0" fillId="0" borderId="12" xfId="0" applyBorder="1"/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 applyAlignment="1">
      <alignment horizontal="center"/>
    </xf>
    <xf numFmtId="0" fontId="0" fillId="0" borderId="18" xfId="0" applyBorder="1"/>
    <xf numFmtId="0" fontId="0" fillId="0" borderId="20" xfId="0" applyBorder="1"/>
    <xf numFmtId="0" fontId="0" fillId="0" borderId="7" xfId="0" applyBorder="1"/>
    <xf numFmtId="0" fontId="0" fillId="0" borderId="15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20" xfId="0" applyFill="1" applyBorder="1"/>
    <xf numFmtId="0" fontId="0" fillId="0" borderId="19" xfId="0" applyBorder="1"/>
    <xf numFmtId="0" fontId="0" fillId="0" borderId="0" xfId="0" applyBorder="1"/>
    <xf numFmtId="0" fontId="0" fillId="0" borderId="17" xfId="0" applyBorder="1"/>
    <xf numFmtId="0" fontId="0" fillId="0" borderId="21" xfId="0" applyBorder="1"/>
    <xf numFmtId="0" fontId="0" fillId="0" borderId="22" xfId="0" applyBorder="1"/>
    <xf numFmtId="1" fontId="0" fillId="0" borderId="20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0" fillId="0" borderId="24" xfId="0" applyBorder="1"/>
    <xf numFmtId="0" fontId="0" fillId="0" borderId="25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7" fontId="0" fillId="0" borderId="26" xfId="0" applyNumberFormat="1" applyBorder="1"/>
    <xf numFmtId="0" fontId="0" fillId="0" borderId="27" xfId="0" applyBorder="1"/>
    <xf numFmtId="0" fontId="0" fillId="0" borderId="28" xfId="0" applyBorder="1"/>
    <xf numFmtId="17" fontId="0" fillId="0" borderId="11" xfId="0" applyNumberFormat="1" applyBorder="1"/>
    <xf numFmtId="17" fontId="0" fillId="0" borderId="13" xfId="0" applyNumberForma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1" fillId="2" borderId="1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30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0" fillId="0" borderId="33" xfId="0" applyBorder="1"/>
    <xf numFmtId="2" fontId="0" fillId="0" borderId="0" xfId="0" applyNumberFormat="1"/>
    <xf numFmtId="0" fontId="0" fillId="0" borderId="30" xfId="0" applyBorder="1" applyAlignment="1">
      <alignment horizontal="center"/>
    </xf>
    <xf numFmtId="0" fontId="0" fillId="0" borderId="34" xfId="0" applyBorder="1"/>
    <xf numFmtId="2" fontId="0" fillId="0" borderId="1" xfId="0" applyNumberFormat="1" applyBorder="1"/>
    <xf numFmtId="2" fontId="0" fillId="0" borderId="20" xfId="0" applyNumberFormat="1" applyBorder="1"/>
    <xf numFmtId="0" fontId="2" fillId="6" borderId="36" xfId="0" applyFont="1" applyFill="1" applyBorder="1" applyAlignment="1">
      <alignment horizontal="right"/>
    </xf>
    <xf numFmtId="2" fontId="1" fillId="6" borderId="4" xfId="0" applyNumberFormat="1" applyFont="1" applyFill="1" applyBorder="1"/>
    <xf numFmtId="0" fontId="0" fillId="0" borderId="35" xfId="0" applyBorder="1"/>
    <xf numFmtId="0" fontId="0" fillId="0" borderId="37" xfId="0" applyBorder="1"/>
    <xf numFmtId="0" fontId="0" fillId="0" borderId="38" xfId="0" applyBorder="1"/>
    <xf numFmtId="0" fontId="1" fillId="3" borderId="39" xfId="0" applyFont="1" applyFill="1" applyBorder="1" applyAlignment="1">
      <alignment horizontal="center"/>
    </xf>
    <xf numFmtId="0" fontId="0" fillId="0" borderId="40" xfId="0" applyBorder="1"/>
    <xf numFmtId="0" fontId="0" fillId="4" borderId="27" xfId="0" applyFill="1" applyBorder="1"/>
    <xf numFmtId="0" fontId="0" fillId="0" borderId="41" xfId="0" applyBorder="1"/>
    <xf numFmtId="0" fontId="0" fillId="4" borderId="29" xfId="0" applyFill="1" applyBorder="1"/>
    <xf numFmtId="0" fontId="0" fillId="4" borderId="16" xfId="0" applyFill="1" applyBorder="1"/>
    <xf numFmtId="0" fontId="2" fillId="5" borderId="42" xfId="0" applyFont="1" applyFill="1" applyBorder="1" applyAlignment="1">
      <alignment horizontal="center"/>
    </xf>
    <xf numFmtId="164" fontId="0" fillId="5" borderId="43" xfId="0" applyNumberFormat="1" applyFill="1" applyBorder="1" applyAlignment="1">
      <alignment horizontal="center"/>
    </xf>
    <xf numFmtId="0" fontId="3" fillId="5" borderId="43" xfId="0" applyFont="1" applyFill="1" applyBorder="1"/>
    <xf numFmtId="0" fontId="2" fillId="0" borderId="19" xfId="0" applyFont="1" applyBorder="1" applyAlignment="1">
      <alignment horizontal="right"/>
    </xf>
    <xf numFmtId="2" fontId="0" fillId="0" borderId="6" xfId="0" applyNumberFormat="1" applyBorder="1"/>
    <xf numFmtId="2" fontId="0" fillId="4" borderId="23" xfId="0" applyNumberFormat="1" applyFill="1" applyBorder="1"/>
    <xf numFmtId="2" fontId="0" fillId="4" borderId="32" xfId="0" applyNumberFormat="1" applyFill="1" applyBorder="1" applyAlignment="1">
      <alignment horizontal="center"/>
    </xf>
    <xf numFmtId="0" fontId="0" fillId="0" borderId="26" xfId="0" applyBorder="1"/>
    <xf numFmtId="0" fontId="0" fillId="0" borderId="28" xfId="0" applyBorder="1" applyAlignment="1">
      <alignment horizontal="center"/>
    </xf>
    <xf numFmtId="1" fontId="0" fillId="0" borderId="11" xfId="0" applyNumberFormat="1" applyBorder="1"/>
    <xf numFmtId="0" fontId="0" fillId="0" borderId="12" xfId="0" applyBorder="1" applyAlignment="1">
      <alignment horizontal="center"/>
    </xf>
    <xf numFmtId="0" fontId="0" fillId="0" borderId="11" xfId="0" applyBorder="1"/>
    <xf numFmtId="0" fontId="0" fillId="0" borderId="11" xfId="0" applyFill="1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4" fillId="0" borderId="0" xfId="0" applyFont="1"/>
    <xf numFmtId="0" fontId="0" fillId="0" borderId="0" xfId="0" applyFill="1" applyBorder="1"/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MX"/>
  <c:chart>
    <c:title>
      <c:layout/>
      <c:txPr>
        <a:bodyPr/>
        <a:lstStyle/>
        <a:p>
          <a:pPr>
            <a:defRPr lang="es-MX"/>
          </a:pPr>
          <a:endParaRPr lang="es-MX"/>
        </a:p>
      </c:txPr>
    </c:title>
    <c:plotArea>
      <c:layout/>
      <c:barChart>
        <c:barDir val="col"/>
        <c:grouping val="clustered"/>
        <c:ser>
          <c:idx val="0"/>
          <c:order val="0"/>
          <c:tx>
            <c:v>Costo total</c:v>
          </c:tx>
          <c:cat>
            <c:strRef>
              <c:f>'Análisis de costos'!$B$5:$B$11</c:f>
              <c:strCache>
                <c:ptCount val="7"/>
                <c:pt idx="0">
                  <c:v>Firma convenio Fe y Alegría</c:v>
                </c:pt>
                <c:pt idx="1">
                  <c:v>Cursos Cocina Navideña</c:v>
                </c:pt>
                <c:pt idx="2">
                  <c:v>Aniversario UDLH (08)</c:v>
                </c:pt>
                <c:pt idx="3">
                  <c:v>Aniversario UDLH (09)</c:v>
                </c:pt>
                <c:pt idx="4">
                  <c:v>Congreso de Derecho</c:v>
                </c:pt>
                <c:pt idx="5">
                  <c:v>Graduación 1ra promoción</c:v>
                </c:pt>
                <c:pt idx="6">
                  <c:v>Celebración Navidad (08)</c:v>
                </c:pt>
              </c:strCache>
            </c:strRef>
          </c:cat>
          <c:val>
            <c:numRef>
              <c:f>'Análisis de costos'!$D$5:$D$11</c:f>
              <c:numCache>
                <c:formatCode>General</c:formatCode>
                <c:ptCount val="7"/>
                <c:pt idx="0">
                  <c:v>183.75</c:v>
                </c:pt>
                <c:pt idx="1">
                  <c:v>352.79</c:v>
                </c:pt>
                <c:pt idx="2">
                  <c:v>900</c:v>
                </c:pt>
                <c:pt idx="3">
                  <c:v>1200</c:v>
                </c:pt>
                <c:pt idx="4">
                  <c:v>1868.98</c:v>
                </c:pt>
                <c:pt idx="5">
                  <c:v>2250</c:v>
                </c:pt>
                <c:pt idx="6">
                  <c:v>2780.54</c:v>
                </c:pt>
              </c:numCache>
            </c:numRef>
          </c:val>
        </c:ser>
        <c:axId val="67259392"/>
        <c:axId val="67265280"/>
      </c:barChart>
      <c:catAx>
        <c:axId val="6725939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MX"/>
            </a:pPr>
            <a:endParaRPr lang="es-MX"/>
          </a:p>
        </c:txPr>
        <c:crossAx val="67265280"/>
        <c:crosses val="autoZero"/>
        <c:auto val="1"/>
        <c:lblAlgn val="ctr"/>
        <c:lblOffset val="100"/>
      </c:catAx>
      <c:valAx>
        <c:axId val="672652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MX"/>
            </a:pPr>
            <a:endParaRPr lang="es-MX"/>
          </a:p>
        </c:txPr>
        <c:crossAx val="67259392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s-MX"/>
          </a:pPr>
          <a:endParaRPr lang="es-MX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MX"/>
  <c:chart>
    <c:title>
      <c:layout/>
      <c:txPr>
        <a:bodyPr/>
        <a:lstStyle/>
        <a:p>
          <a:pPr>
            <a:defRPr lang="es-MX"/>
          </a:pPr>
          <a:endParaRPr lang="es-MX"/>
        </a:p>
      </c:txPr>
    </c:title>
    <c:plotArea>
      <c:layout/>
      <c:pieChart>
        <c:varyColors val="1"/>
        <c:ser>
          <c:idx val="0"/>
          <c:order val="0"/>
          <c:tx>
            <c:v>Porcentajes</c:v>
          </c:tx>
          <c:dLbls>
            <c:txPr>
              <a:bodyPr/>
              <a:lstStyle/>
              <a:p>
                <a:pPr>
                  <a:defRPr lang="es-MX"/>
                </a:pPr>
                <a:endParaRPr lang="es-MX"/>
              </a:p>
            </c:txPr>
            <c:showVal val="1"/>
            <c:showLeaderLines val="1"/>
          </c:dLbls>
          <c:cat>
            <c:strRef>
              <c:f>'Análisis de costos'!$B$5:$B$11</c:f>
              <c:strCache>
                <c:ptCount val="7"/>
                <c:pt idx="0">
                  <c:v>Firma convenio Fe y Alegría</c:v>
                </c:pt>
                <c:pt idx="1">
                  <c:v>Cursos Cocina Navideña</c:v>
                </c:pt>
                <c:pt idx="2">
                  <c:v>Aniversario UDLH (08)</c:v>
                </c:pt>
                <c:pt idx="3">
                  <c:v>Aniversario UDLH (09)</c:v>
                </c:pt>
                <c:pt idx="4">
                  <c:v>Congreso de Derecho</c:v>
                </c:pt>
                <c:pt idx="5">
                  <c:v>Graduación 1ra promoción</c:v>
                </c:pt>
                <c:pt idx="6">
                  <c:v>Celebración Navidad (08)</c:v>
                </c:pt>
              </c:strCache>
            </c:strRef>
          </c:cat>
          <c:val>
            <c:numRef>
              <c:f>'Análisis de costos'!$C$5:$C$11</c:f>
              <c:numCache>
                <c:formatCode>0.00</c:formatCode>
                <c:ptCount val="7"/>
                <c:pt idx="0">
                  <c:v>1.92689643311808</c:v>
                </c:pt>
                <c:pt idx="1">
                  <c:v>3.6995362864747072</c:v>
                </c:pt>
                <c:pt idx="2">
                  <c:v>9.4378600805783499</c:v>
                </c:pt>
                <c:pt idx="3">
                  <c:v>12.583813440771134</c:v>
                </c:pt>
                <c:pt idx="4">
                  <c:v>19.599079703777029</c:v>
                </c:pt>
                <c:pt idx="5">
                  <c:v>23.594650201445877</c:v>
                </c:pt>
                <c:pt idx="6">
                  <c:v>29.158163853834807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 rtl="0">
            <a:defRPr lang="es-MX"/>
          </a:pPr>
          <a:endParaRPr lang="es-MX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95249</xdr:colOff>
      <xdr:row>2</xdr:row>
      <xdr:rowOff>19050</xdr:rowOff>
    </xdr:from>
    <xdr:to>
      <xdr:col>15</xdr:col>
      <xdr:colOff>104774</xdr:colOff>
      <xdr:row>19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25400</xdr:colOff>
      <xdr:row>12</xdr:row>
      <xdr:rowOff>146050</xdr:rowOff>
    </xdr:from>
    <xdr:to>
      <xdr:col>6</xdr:col>
      <xdr:colOff>165100</xdr:colOff>
      <xdr:row>27</xdr:row>
      <xdr:rowOff>177800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ly%20Eventos\Navidad%202008\Cena%20de%20Navidad%20200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supuesto"/>
      <sheetName val="Invitados"/>
      <sheetName val="Menaje"/>
      <sheetName val="Letreros"/>
      <sheetName val="Cronograma"/>
    </sheetNames>
    <sheetDataSet>
      <sheetData sheetId="0">
        <row r="16">
          <cell r="B16">
            <v>933.32</v>
          </cell>
        </row>
        <row r="17">
          <cell r="B17">
            <v>415</v>
          </cell>
        </row>
        <row r="18">
          <cell r="B18">
            <v>455</v>
          </cell>
        </row>
        <row r="19">
          <cell r="B19">
            <v>281</v>
          </cell>
        </row>
        <row r="20">
          <cell r="B20">
            <v>601.23</v>
          </cell>
        </row>
        <row r="21">
          <cell r="B21">
            <v>94.99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0"/>
  <sheetViews>
    <sheetView zoomScale="75" zoomScaleNormal="75" workbookViewId="0">
      <selection activeCell="K30" sqref="K30"/>
    </sheetView>
  </sheetViews>
  <sheetFormatPr baseColWidth="10" defaultRowHeight="15"/>
  <cols>
    <col min="3" max="3" width="25.42578125" bestFit="1" customWidth="1"/>
    <col min="4" max="4" width="25.42578125" customWidth="1"/>
    <col min="5" max="5" width="24" bestFit="1" customWidth="1"/>
    <col min="6" max="6" width="14" bestFit="1" customWidth="1"/>
    <col min="7" max="7" width="16.42578125" bestFit="1" customWidth="1"/>
    <col min="8" max="8" width="16.42578125" customWidth="1"/>
    <col min="9" max="9" width="13.85546875" bestFit="1" customWidth="1"/>
    <col min="10" max="10" width="12" bestFit="1" customWidth="1"/>
    <col min="11" max="11" width="29.140625" bestFit="1" customWidth="1"/>
  </cols>
  <sheetData>
    <row r="1" spans="1:11" ht="16.5" thickBot="1">
      <c r="E1" s="84" t="s">
        <v>200</v>
      </c>
    </row>
    <row r="2" spans="1:11" ht="16.5" thickBot="1">
      <c r="A2" t="s">
        <v>0</v>
      </c>
      <c r="B2" s="33" t="s">
        <v>18</v>
      </c>
      <c r="C2" s="34" t="s">
        <v>2</v>
      </c>
      <c r="D2" s="34" t="s">
        <v>15</v>
      </c>
      <c r="E2" s="34" t="s">
        <v>1</v>
      </c>
      <c r="F2" s="34" t="s">
        <v>3</v>
      </c>
      <c r="G2" s="34" t="s">
        <v>6</v>
      </c>
      <c r="H2" s="34" t="s">
        <v>12</v>
      </c>
      <c r="I2" s="34" t="s">
        <v>4</v>
      </c>
      <c r="J2" s="35" t="s">
        <v>5</v>
      </c>
      <c r="K2" s="45" t="s">
        <v>155</v>
      </c>
    </row>
    <row r="3" spans="1:11">
      <c r="A3" s="36">
        <v>39356</v>
      </c>
      <c r="B3" s="37">
        <v>40</v>
      </c>
      <c r="C3" s="37" t="s">
        <v>23</v>
      </c>
      <c r="D3" s="37" t="s">
        <v>16</v>
      </c>
      <c r="E3" s="37" t="s">
        <v>24</v>
      </c>
      <c r="F3" s="37"/>
      <c r="G3" s="37"/>
      <c r="H3" s="37"/>
      <c r="I3" s="37"/>
      <c r="J3" s="38"/>
      <c r="K3" s="42" t="s">
        <v>156</v>
      </c>
    </row>
    <row r="4" spans="1:11">
      <c r="A4" s="39">
        <v>39448</v>
      </c>
      <c r="B4" s="2">
        <v>25</v>
      </c>
      <c r="C4" s="1" t="s">
        <v>9</v>
      </c>
      <c r="D4" s="1" t="s">
        <v>16</v>
      </c>
      <c r="E4" s="1" t="s">
        <v>187</v>
      </c>
      <c r="F4" s="1">
        <v>113.75</v>
      </c>
      <c r="G4" s="1">
        <v>70</v>
      </c>
      <c r="H4" s="1"/>
      <c r="I4" s="1"/>
      <c r="J4" s="8">
        <f>SUM(F4:I4)</f>
        <v>183.75</v>
      </c>
      <c r="K4" s="43"/>
    </row>
    <row r="5" spans="1:11">
      <c r="A5" s="39">
        <v>39479</v>
      </c>
      <c r="B5" s="2">
        <v>160</v>
      </c>
      <c r="C5" s="1" t="s">
        <v>7</v>
      </c>
      <c r="D5" s="1" t="s">
        <v>16</v>
      </c>
      <c r="E5" s="1" t="s">
        <v>8</v>
      </c>
      <c r="F5" s="1"/>
      <c r="G5" s="1"/>
      <c r="H5" s="1"/>
      <c r="I5" s="1"/>
      <c r="J5" s="8">
        <v>1868.98</v>
      </c>
      <c r="K5" s="43" t="s">
        <v>157</v>
      </c>
    </row>
    <row r="6" spans="1:11">
      <c r="A6" s="39">
        <v>39600</v>
      </c>
      <c r="B6" s="2">
        <v>200</v>
      </c>
      <c r="C6" s="1" t="s">
        <v>13</v>
      </c>
      <c r="D6" s="1" t="s">
        <v>17</v>
      </c>
      <c r="E6" s="1" t="s">
        <v>187</v>
      </c>
      <c r="F6" s="1">
        <v>800</v>
      </c>
      <c r="G6" s="1">
        <v>100</v>
      </c>
      <c r="H6" s="1"/>
      <c r="I6" s="1"/>
      <c r="J6" s="8">
        <f>SUM(F6:I6)</f>
        <v>900</v>
      </c>
      <c r="K6" s="43"/>
    </row>
    <row r="7" spans="1:11">
      <c r="A7" s="39">
        <v>39783</v>
      </c>
      <c r="B7" s="2">
        <v>90</v>
      </c>
      <c r="C7" s="1" t="s">
        <v>10</v>
      </c>
      <c r="D7" s="1" t="s">
        <v>16</v>
      </c>
      <c r="E7" s="1" t="s">
        <v>11</v>
      </c>
      <c r="F7" s="1">
        <f>[1]Presupuesto!$B$16</f>
        <v>933.32</v>
      </c>
      <c r="G7" s="1">
        <f>[1]Presupuesto!$B$17</f>
        <v>415</v>
      </c>
      <c r="H7" s="1">
        <f>[1]Presupuesto!$B$20</f>
        <v>601.23</v>
      </c>
      <c r="I7" s="1">
        <f>[1]Presupuesto!$B$21+[1]Presupuesto!$B$18+[1]Presupuesto!$B$19</f>
        <v>830.99</v>
      </c>
      <c r="J7" s="8">
        <f>SUM(F7:I7)</f>
        <v>2780.54</v>
      </c>
      <c r="K7" s="43"/>
    </row>
    <row r="8" spans="1:11">
      <c r="A8" s="39">
        <v>39783</v>
      </c>
      <c r="B8" s="1"/>
      <c r="C8" s="1" t="s">
        <v>21</v>
      </c>
      <c r="D8" s="1" t="s">
        <v>16</v>
      </c>
      <c r="E8" s="1" t="s">
        <v>22</v>
      </c>
      <c r="F8" s="1">
        <v>312.79000000000002</v>
      </c>
      <c r="G8" s="1">
        <v>40</v>
      </c>
      <c r="H8" s="1"/>
      <c r="I8" s="1"/>
      <c r="J8" s="8">
        <f>SUM(F8:I8)</f>
        <v>352.79</v>
      </c>
      <c r="K8" s="43" t="s">
        <v>198</v>
      </c>
    </row>
    <row r="9" spans="1:11">
      <c r="A9" s="39">
        <v>39904</v>
      </c>
      <c r="B9" s="1"/>
      <c r="C9" s="1" t="s">
        <v>25</v>
      </c>
      <c r="D9" s="1" t="s">
        <v>16</v>
      </c>
      <c r="E9" s="1" t="s">
        <v>26</v>
      </c>
      <c r="F9" s="1"/>
      <c r="G9" s="1"/>
      <c r="H9" s="1"/>
      <c r="I9" s="1"/>
      <c r="J9" s="8"/>
      <c r="K9" s="43" t="s">
        <v>156</v>
      </c>
    </row>
    <row r="10" spans="1:11">
      <c r="A10" s="39">
        <v>39934</v>
      </c>
      <c r="B10" s="5">
        <v>150</v>
      </c>
      <c r="C10" s="5" t="s">
        <v>13</v>
      </c>
      <c r="D10" s="5" t="s">
        <v>16</v>
      </c>
      <c r="E10" s="5" t="s">
        <v>27</v>
      </c>
      <c r="F10" s="1"/>
      <c r="G10" s="1"/>
      <c r="H10" s="1"/>
      <c r="I10" s="1"/>
      <c r="J10" s="8">
        <v>1200</v>
      </c>
      <c r="K10" s="43" t="s">
        <v>157</v>
      </c>
    </row>
    <row r="11" spans="1:11" ht="15.75" thickBot="1">
      <c r="A11" s="40">
        <v>39995</v>
      </c>
      <c r="B11" s="41">
        <v>500</v>
      </c>
      <c r="C11" s="41" t="s">
        <v>19</v>
      </c>
      <c r="D11" s="41" t="s">
        <v>20</v>
      </c>
      <c r="E11" s="41" t="s">
        <v>187</v>
      </c>
      <c r="F11" s="41">
        <v>900</v>
      </c>
      <c r="G11" s="41">
        <v>1350</v>
      </c>
      <c r="H11" s="41"/>
      <c r="I11" s="41"/>
      <c r="J11" s="9">
        <f>SUM(F11:I11)</f>
        <v>2250</v>
      </c>
      <c r="K11" s="44"/>
    </row>
    <row r="26" spans="10:11" ht="15.75">
      <c r="K26" s="85"/>
    </row>
    <row r="30" spans="10:11" ht="15.75">
      <c r="J30" s="85"/>
      <c r="K30" s="85">
        <v>1</v>
      </c>
    </row>
  </sheetData>
  <sortState ref="A2:J10">
    <sortCondition ref="A2:A10"/>
  </sortState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7"/>
  <sheetViews>
    <sheetView tabSelected="1" topLeftCell="A13" zoomScale="50" zoomScaleNormal="50" workbookViewId="0">
      <selection activeCell="N43" sqref="N43"/>
    </sheetView>
  </sheetViews>
  <sheetFormatPr baseColWidth="10" defaultRowHeight="15"/>
  <cols>
    <col min="2" max="2" width="27.5703125" bestFit="1" customWidth="1"/>
    <col min="3" max="3" width="22" customWidth="1"/>
    <col min="4" max="4" width="26.7109375" bestFit="1" customWidth="1"/>
    <col min="5" max="5" width="30" bestFit="1" customWidth="1"/>
    <col min="6" max="6" width="33.85546875" bestFit="1" customWidth="1"/>
    <col min="7" max="7" width="26.7109375" bestFit="1" customWidth="1"/>
    <col min="8" max="8" width="20.42578125" bestFit="1" customWidth="1"/>
    <col min="9" max="9" width="29.5703125" bestFit="1" customWidth="1"/>
    <col min="10" max="10" width="25.5703125" bestFit="1" customWidth="1"/>
    <col min="11" max="11" width="23.5703125" bestFit="1" customWidth="1"/>
  </cols>
  <sheetData>
    <row r="1" spans="1:11" ht="15.75">
      <c r="F1" s="84" t="s">
        <v>201</v>
      </c>
    </row>
    <row r="2" spans="1:11" ht="15.75">
      <c r="A2" t="s">
        <v>18</v>
      </c>
      <c r="B2" s="46" t="s">
        <v>2</v>
      </c>
      <c r="C2" s="46" t="s">
        <v>197</v>
      </c>
      <c r="D2" s="46" t="s">
        <v>28</v>
      </c>
      <c r="E2" s="46" t="s">
        <v>71</v>
      </c>
      <c r="F2" s="46" t="s">
        <v>33</v>
      </c>
      <c r="G2" s="46" t="s">
        <v>29</v>
      </c>
      <c r="H2" s="46" t="s">
        <v>30</v>
      </c>
      <c r="I2" s="46" t="s">
        <v>31</v>
      </c>
      <c r="J2" s="47" t="s">
        <v>32</v>
      </c>
      <c r="K2" s="49" t="s">
        <v>155</v>
      </c>
    </row>
    <row r="3" spans="1:11">
      <c r="A3" s="10">
        <v>40</v>
      </c>
      <c r="B3" s="14" t="s">
        <v>23</v>
      </c>
      <c r="C3" s="14"/>
      <c r="D3" s="14"/>
      <c r="E3" s="14" t="s">
        <v>34</v>
      </c>
      <c r="F3" s="14" t="s">
        <v>39</v>
      </c>
      <c r="G3" s="14" t="s">
        <v>46</v>
      </c>
      <c r="H3" s="14" t="s">
        <v>47</v>
      </c>
      <c r="I3" s="14" t="s">
        <v>41</v>
      </c>
      <c r="J3" s="11" t="s">
        <v>50</v>
      </c>
      <c r="K3" s="14"/>
    </row>
    <row r="4" spans="1:11">
      <c r="A4" s="12"/>
      <c r="B4" s="15"/>
      <c r="C4" s="15"/>
      <c r="D4" s="15"/>
      <c r="E4" s="15" t="s">
        <v>35</v>
      </c>
      <c r="F4" s="15" t="s">
        <v>40</v>
      </c>
      <c r="G4" s="15"/>
      <c r="H4" s="15" t="s">
        <v>48</v>
      </c>
      <c r="I4" s="15" t="s">
        <v>42</v>
      </c>
      <c r="J4" s="13"/>
      <c r="K4" s="15"/>
    </row>
    <row r="5" spans="1:11">
      <c r="A5" s="12"/>
      <c r="B5" s="15"/>
      <c r="C5" s="15"/>
      <c r="D5" s="15"/>
      <c r="E5" s="15" t="s">
        <v>36</v>
      </c>
      <c r="F5" s="15"/>
      <c r="G5" s="15"/>
      <c r="H5" s="15" t="s">
        <v>49</v>
      </c>
      <c r="I5" s="15" t="s">
        <v>43</v>
      </c>
      <c r="J5" s="13"/>
      <c r="K5" s="15"/>
    </row>
    <row r="6" spans="1:11">
      <c r="A6" s="12"/>
      <c r="B6" s="15"/>
      <c r="C6" s="15"/>
      <c r="D6" s="15"/>
      <c r="E6" s="15" t="s">
        <v>37</v>
      </c>
      <c r="F6" s="15"/>
      <c r="G6" s="15"/>
      <c r="H6" s="15"/>
      <c r="I6" s="15" t="s">
        <v>44</v>
      </c>
      <c r="J6" s="13"/>
      <c r="K6" s="15"/>
    </row>
    <row r="7" spans="1:11">
      <c r="A7" s="12"/>
      <c r="B7" s="15"/>
      <c r="C7" s="15"/>
      <c r="D7" s="15"/>
      <c r="E7" s="15" t="s">
        <v>38</v>
      </c>
      <c r="F7" s="15"/>
      <c r="G7" s="15"/>
      <c r="H7" s="15"/>
      <c r="I7" s="15" t="s">
        <v>45</v>
      </c>
      <c r="J7" s="13"/>
      <c r="K7" s="3"/>
    </row>
    <row r="8" spans="1:11">
      <c r="A8" s="25">
        <v>25</v>
      </c>
      <c r="B8" s="11" t="s">
        <v>9</v>
      </c>
      <c r="C8" s="11"/>
      <c r="D8" s="11"/>
      <c r="E8" s="11"/>
      <c r="F8" s="11"/>
      <c r="G8" s="11"/>
      <c r="H8" s="11" t="s">
        <v>48</v>
      </c>
      <c r="I8" s="23" t="s">
        <v>72</v>
      </c>
      <c r="J8" s="14" t="s">
        <v>14</v>
      </c>
      <c r="K8" s="14"/>
    </row>
    <row r="9" spans="1:11">
      <c r="A9" s="26"/>
      <c r="B9" s="13"/>
      <c r="C9" s="13"/>
      <c r="D9" s="13"/>
      <c r="E9" s="13"/>
      <c r="F9" s="13"/>
      <c r="G9" s="13"/>
      <c r="H9" s="13" t="s">
        <v>49</v>
      </c>
      <c r="I9" s="21" t="s">
        <v>73</v>
      </c>
      <c r="J9" s="15"/>
      <c r="K9" s="15"/>
    </row>
    <row r="10" spans="1:11">
      <c r="A10" s="26"/>
      <c r="B10" s="13"/>
      <c r="C10" s="13"/>
      <c r="D10" s="13"/>
      <c r="E10" s="13"/>
      <c r="F10" s="13"/>
      <c r="G10" s="13"/>
      <c r="H10" s="13"/>
      <c r="I10" s="21" t="s">
        <v>74</v>
      </c>
      <c r="J10" s="15"/>
      <c r="K10" s="15"/>
    </row>
    <row r="11" spans="1:11">
      <c r="A11" s="26"/>
      <c r="B11" s="13"/>
      <c r="C11" s="13"/>
      <c r="D11" s="13"/>
      <c r="E11" s="13"/>
      <c r="F11" s="13"/>
      <c r="G11" s="13"/>
      <c r="H11" s="13"/>
      <c r="I11" s="21" t="s">
        <v>75</v>
      </c>
      <c r="J11" s="15"/>
      <c r="K11" s="15"/>
    </row>
    <row r="12" spans="1:11">
      <c r="A12" s="26"/>
      <c r="B12" s="13"/>
      <c r="C12" s="13"/>
      <c r="D12" s="13"/>
      <c r="E12" s="13"/>
      <c r="F12" s="13"/>
      <c r="G12" s="13"/>
      <c r="H12" s="13"/>
      <c r="I12" s="21" t="s">
        <v>76</v>
      </c>
      <c r="J12" s="15"/>
      <c r="K12" s="15"/>
    </row>
    <row r="13" spans="1:11">
      <c r="A13" s="26"/>
      <c r="B13" s="13"/>
      <c r="C13" s="13"/>
      <c r="D13" s="13"/>
      <c r="E13" s="13"/>
      <c r="F13" s="13"/>
      <c r="G13" s="13"/>
      <c r="H13" s="13"/>
      <c r="I13" s="21" t="s">
        <v>77</v>
      </c>
      <c r="J13" s="15"/>
      <c r="K13" s="3"/>
    </row>
    <row r="14" spans="1:11">
      <c r="A14" s="28">
        <v>160</v>
      </c>
      <c r="B14" s="14" t="s">
        <v>7</v>
      </c>
      <c r="C14" s="14" t="s">
        <v>103</v>
      </c>
      <c r="D14" s="14" t="s">
        <v>87</v>
      </c>
      <c r="E14" s="14" t="s">
        <v>89</v>
      </c>
      <c r="F14" s="14" t="s">
        <v>91</v>
      </c>
      <c r="G14" s="14" t="s">
        <v>98</v>
      </c>
      <c r="H14" s="14" t="s">
        <v>48</v>
      </c>
      <c r="I14" s="14" t="s">
        <v>94</v>
      </c>
      <c r="J14" s="11" t="s">
        <v>101</v>
      </c>
      <c r="K14" s="14"/>
    </row>
    <row r="15" spans="1:11">
      <c r="A15" s="29"/>
      <c r="B15" s="15" t="s">
        <v>85</v>
      </c>
      <c r="C15" s="15" t="s">
        <v>78</v>
      </c>
      <c r="D15" s="15" t="s">
        <v>88</v>
      </c>
      <c r="E15" s="15" t="s">
        <v>86</v>
      </c>
      <c r="F15" s="15" t="s">
        <v>92</v>
      </c>
      <c r="G15" s="15" t="s">
        <v>99</v>
      </c>
      <c r="H15" s="15" t="s">
        <v>80</v>
      </c>
      <c r="I15" s="15"/>
      <c r="J15" s="13" t="s">
        <v>102</v>
      </c>
      <c r="K15" s="15"/>
    </row>
    <row r="16" spans="1:11">
      <c r="A16" s="29"/>
      <c r="B16" s="15"/>
      <c r="C16" s="15" t="s">
        <v>104</v>
      </c>
      <c r="D16" s="15"/>
      <c r="E16" s="15" t="s">
        <v>90</v>
      </c>
      <c r="F16" s="15" t="s">
        <v>93</v>
      </c>
      <c r="G16" s="15" t="s">
        <v>100</v>
      </c>
      <c r="H16" s="15" t="s">
        <v>81</v>
      </c>
      <c r="I16" s="15"/>
      <c r="J16" s="13"/>
      <c r="K16" s="15"/>
    </row>
    <row r="17" spans="1:11">
      <c r="A17" s="29"/>
      <c r="B17" s="15"/>
      <c r="C17" s="15" t="s">
        <v>79</v>
      </c>
      <c r="D17" s="15"/>
      <c r="E17" s="15"/>
      <c r="F17" s="4" t="s">
        <v>97</v>
      </c>
      <c r="G17" s="15"/>
      <c r="H17" s="15" t="s">
        <v>82</v>
      </c>
      <c r="I17" s="15"/>
      <c r="J17" s="13"/>
      <c r="K17" s="15"/>
    </row>
    <row r="18" spans="1:11">
      <c r="A18" s="29"/>
      <c r="B18" s="15"/>
      <c r="C18" s="15"/>
      <c r="D18" s="15"/>
      <c r="E18" s="15"/>
      <c r="F18" s="15" t="s">
        <v>95</v>
      </c>
      <c r="G18" s="15"/>
      <c r="H18" s="15" t="s">
        <v>83</v>
      </c>
      <c r="I18" s="15"/>
      <c r="J18" s="13"/>
      <c r="K18" s="15"/>
    </row>
    <row r="19" spans="1:11">
      <c r="A19" s="29"/>
      <c r="B19" s="15"/>
      <c r="C19" s="15"/>
      <c r="D19" s="15"/>
      <c r="E19" s="15"/>
      <c r="F19" s="15" t="s">
        <v>96</v>
      </c>
      <c r="G19" s="15"/>
      <c r="H19" s="15" t="s">
        <v>84</v>
      </c>
      <c r="I19" s="15"/>
      <c r="J19" s="13"/>
      <c r="K19" s="3"/>
    </row>
    <row r="20" spans="1:11">
      <c r="A20" s="25">
        <v>200</v>
      </c>
      <c r="B20" s="14" t="s">
        <v>105</v>
      </c>
      <c r="C20" s="14"/>
      <c r="D20" s="14"/>
      <c r="E20" s="14"/>
      <c r="F20" s="14"/>
      <c r="G20" s="14"/>
      <c r="H20" s="14" t="s">
        <v>48</v>
      </c>
      <c r="I20" s="14" t="s">
        <v>106</v>
      </c>
      <c r="J20" s="14" t="s">
        <v>113</v>
      </c>
      <c r="K20" s="14"/>
    </row>
    <row r="21" spans="1:11">
      <c r="A21" s="26"/>
      <c r="B21" s="15"/>
      <c r="C21" s="15"/>
      <c r="D21" s="15"/>
      <c r="E21" s="15"/>
      <c r="F21" s="15"/>
      <c r="G21" s="15"/>
      <c r="H21" s="15" t="s">
        <v>80</v>
      </c>
      <c r="I21" s="15" t="s">
        <v>107</v>
      </c>
      <c r="J21" s="15" t="s">
        <v>114</v>
      </c>
      <c r="K21" s="15"/>
    </row>
    <row r="22" spans="1:11">
      <c r="A22" s="26"/>
      <c r="B22" s="15"/>
      <c r="C22" s="15"/>
      <c r="D22" s="15"/>
      <c r="E22" s="15"/>
      <c r="F22" s="15"/>
      <c r="G22" s="15"/>
      <c r="H22" s="15" t="s">
        <v>81</v>
      </c>
      <c r="I22" s="15" t="s">
        <v>112</v>
      </c>
      <c r="J22" s="15"/>
      <c r="K22" s="15"/>
    </row>
    <row r="23" spans="1:11">
      <c r="A23" s="26"/>
      <c r="B23" s="15"/>
      <c r="C23" s="15"/>
      <c r="D23" s="15"/>
      <c r="E23" s="15"/>
      <c r="F23" s="15"/>
      <c r="G23" s="15"/>
      <c r="H23" s="15"/>
      <c r="I23" s="4" t="s">
        <v>111</v>
      </c>
      <c r="J23" s="15"/>
      <c r="K23" s="15"/>
    </row>
    <row r="24" spans="1:11">
      <c r="A24" s="26"/>
      <c r="B24" s="15"/>
      <c r="C24" s="15"/>
      <c r="D24" s="15"/>
      <c r="E24" s="15"/>
      <c r="F24" s="15"/>
      <c r="G24" s="15"/>
      <c r="H24" s="15"/>
      <c r="I24" s="4" t="s">
        <v>108</v>
      </c>
      <c r="J24" s="15"/>
      <c r="K24" s="15"/>
    </row>
    <row r="25" spans="1:11">
      <c r="A25" s="26"/>
      <c r="B25" s="15"/>
      <c r="C25" s="15"/>
      <c r="D25" s="15"/>
      <c r="E25" s="15"/>
      <c r="F25" s="15"/>
      <c r="G25" s="15"/>
      <c r="H25" s="15"/>
      <c r="I25" s="4" t="s">
        <v>109</v>
      </c>
      <c r="J25" s="15"/>
      <c r="K25" s="15"/>
    </row>
    <row r="26" spans="1:11">
      <c r="A26" s="26"/>
      <c r="B26" s="15"/>
      <c r="C26" s="15"/>
      <c r="D26" s="15"/>
      <c r="E26" s="15"/>
      <c r="F26" s="15"/>
      <c r="G26" s="15"/>
      <c r="H26" s="22"/>
      <c r="I26" s="15" t="s">
        <v>110</v>
      </c>
      <c r="J26" s="13"/>
      <c r="K26" s="3"/>
    </row>
    <row r="27" spans="1:11">
      <c r="A27" s="25">
        <v>90</v>
      </c>
      <c r="B27" s="23" t="s">
        <v>115</v>
      </c>
      <c r="C27" s="14"/>
      <c r="D27" s="14" t="s">
        <v>116</v>
      </c>
      <c r="E27" s="14" t="s">
        <v>119</v>
      </c>
      <c r="F27" s="14" t="s">
        <v>122</v>
      </c>
      <c r="G27" s="14" t="s">
        <v>127</v>
      </c>
      <c r="H27" s="14" t="s">
        <v>48</v>
      </c>
      <c r="I27" s="14"/>
      <c r="J27" s="14" t="s">
        <v>132</v>
      </c>
      <c r="K27" s="14"/>
    </row>
    <row r="28" spans="1:11">
      <c r="A28" s="26"/>
      <c r="B28" s="21"/>
      <c r="C28" s="15"/>
      <c r="D28" s="15" t="s">
        <v>117</v>
      </c>
      <c r="E28" s="15" t="s">
        <v>120</v>
      </c>
      <c r="F28" s="15" t="s">
        <v>125</v>
      </c>
      <c r="G28" s="4" t="s">
        <v>128</v>
      </c>
      <c r="H28" s="4" t="s">
        <v>80</v>
      </c>
      <c r="I28" s="15"/>
      <c r="J28" s="15" t="s">
        <v>133</v>
      </c>
      <c r="K28" s="15"/>
    </row>
    <row r="29" spans="1:11">
      <c r="A29" s="26"/>
      <c r="B29" s="21"/>
      <c r="C29" s="15"/>
      <c r="D29" s="15" t="s">
        <v>118</v>
      </c>
      <c r="E29" s="15" t="s">
        <v>121</v>
      </c>
      <c r="F29" s="15" t="s">
        <v>123</v>
      </c>
      <c r="G29" s="4" t="s">
        <v>129</v>
      </c>
      <c r="H29" s="4" t="s">
        <v>81</v>
      </c>
      <c r="I29" s="15"/>
      <c r="J29" s="15" t="s">
        <v>134</v>
      </c>
      <c r="K29" s="15"/>
    </row>
    <row r="30" spans="1:11">
      <c r="A30" s="26"/>
      <c r="B30" s="21"/>
      <c r="C30" s="15"/>
      <c r="D30" s="4" t="s">
        <v>126</v>
      </c>
      <c r="E30" s="15"/>
      <c r="F30" s="4" t="s">
        <v>124</v>
      </c>
      <c r="G30" s="15"/>
      <c r="H30" s="4" t="s">
        <v>130</v>
      </c>
      <c r="I30" s="15"/>
      <c r="J30" s="15"/>
      <c r="K30" s="15"/>
    </row>
    <row r="31" spans="1:11">
      <c r="A31" s="26"/>
      <c r="B31" s="21"/>
      <c r="C31" s="15"/>
      <c r="D31" s="15"/>
      <c r="E31" s="15"/>
      <c r="F31" s="15"/>
      <c r="G31" s="15"/>
      <c r="H31" s="4" t="s">
        <v>131</v>
      </c>
      <c r="I31" s="15"/>
      <c r="J31" s="15"/>
      <c r="K31" s="15"/>
    </row>
    <row r="32" spans="1:11">
      <c r="A32" s="26"/>
      <c r="B32" s="21"/>
      <c r="C32" s="15"/>
      <c r="D32" s="15"/>
      <c r="E32" s="15"/>
      <c r="F32" s="15"/>
      <c r="G32" s="15"/>
      <c r="H32" s="4" t="s">
        <v>82</v>
      </c>
      <c r="I32" s="15"/>
      <c r="J32" s="15"/>
      <c r="K32" s="15"/>
    </row>
    <row r="33" spans="1:11">
      <c r="A33" s="27"/>
      <c r="B33" s="24"/>
      <c r="C33" s="3"/>
      <c r="D33" s="3"/>
      <c r="E33" s="3"/>
      <c r="F33" s="3"/>
      <c r="G33" s="3"/>
      <c r="H33" s="3"/>
      <c r="I33" s="3"/>
      <c r="J33" s="3"/>
      <c r="K33" s="3"/>
    </row>
    <row r="34" spans="1:11">
      <c r="A34" s="31"/>
      <c r="B34" s="30" t="s">
        <v>21</v>
      </c>
      <c r="C34" s="13"/>
      <c r="D34" s="15"/>
      <c r="E34" s="15"/>
      <c r="F34" s="15"/>
      <c r="G34" s="15"/>
      <c r="H34" s="15"/>
      <c r="I34" s="15"/>
      <c r="J34" s="15"/>
      <c r="K34" s="1" t="s">
        <v>158</v>
      </c>
    </row>
    <row r="35" spans="1:11">
      <c r="A35" s="10">
        <v>100</v>
      </c>
      <c r="B35" s="14" t="s">
        <v>25</v>
      </c>
      <c r="C35" s="14"/>
      <c r="D35" s="14"/>
      <c r="E35" s="14" t="s">
        <v>25</v>
      </c>
      <c r="F35" s="14" t="s">
        <v>51</v>
      </c>
      <c r="G35" s="14"/>
      <c r="H35" s="14"/>
      <c r="I35" s="14"/>
      <c r="J35" s="14" t="s">
        <v>54</v>
      </c>
      <c r="K35" s="14"/>
    </row>
    <row r="36" spans="1:11">
      <c r="A36" s="12"/>
      <c r="B36" s="15"/>
      <c r="C36" s="15"/>
      <c r="D36" s="15"/>
      <c r="E36" s="15"/>
      <c r="F36" s="15" t="s">
        <v>52</v>
      </c>
      <c r="G36" s="15"/>
      <c r="H36" s="15"/>
      <c r="I36" s="15"/>
      <c r="J36" s="15" t="s">
        <v>55</v>
      </c>
      <c r="K36" s="15"/>
    </row>
    <row r="37" spans="1:11">
      <c r="A37" s="12"/>
      <c r="B37" s="15"/>
      <c r="C37" s="15"/>
      <c r="D37" s="15"/>
      <c r="E37" s="15"/>
      <c r="F37" s="15" t="s">
        <v>53</v>
      </c>
      <c r="G37" s="15"/>
      <c r="H37" s="15"/>
      <c r="I37" s="15"/>
      <c r="J37" s="15"/>
      <c r="K37" s="3"/>
    </row>
    <row r="38" spans="1:11">
      <c r="A38" s="16">
        <v>150</v>
      </c>
      <c r="B38" s="19" t="s">
        <v>13</v>
      </c>
      <c r="C38" s="14"/>
      <c r="D38" s="14"/>
      <c r="E38" s="14" t="s">
        <v>56</v>
      </c>
      <c r="F38" s="14" t="s">
        <v>58</v>
      </c>
      <c r="G38" s="14" t="s">
        <v>64</v>
      </c>
      <c r="H38" s="14" t="s">
        <v>69</v>
      </c>
      <c r="I38" s="14" t="s">
        <v>68</v>
      </c>
      <c r="J38" s="11" t="s">
        <v>27</v>
      </c>
      <c r="K38" s="14"/>
    </row>
    <row r="39" spans="1:11">
      <c r="A39" s="17"/>
      <c r="B39" s="4"/>
      <c r="C39" s="15"/>
      <c r="D39" s="15"/>
      <c r="E39" s="15"/>
      <c r="F39" s="15" t="s">
        <v>57</v>
      </c>
      <c r="G39" s="15" t="s">
        <v>65</v>
      </c>
      <c r="H39" s="15" t="s">
        <v>70</v>
      </c>
      <c r="I39" s="15"/>
      <c r="J39" s="13"/>
      <c r="K39" s="15"/>
    </row>
    <row r="40" spans="1:11">
      <c r="A40" s="18"/>
      <c r="B40" s="4"/>
      <c r="C40" s="15"/>
      <c r="D40" s="15"/>
      <c r="E40" s="15"/>
      <c r="F40" s="15" t="s">
        <v>59</v>
      </c>
      <c r="G40" s="15" t="s">
        <v>66</v>
      </c>
      <c r="H40" s="15"/>
      <c r="I40" s="15"/>
      <c r="J40" s="13"/>
      <c r="K40" s="15"/>
    </row>
    <row r="41" spans="1:11">
      <c r="A41" s="18"/>
      <c r="B41" s="4"/>
      <c r="C41" s="15"/>
      <c r="D41" s="15"/>
      <c r="E41" s="15"/>
      <c r="F41" s="15" t="s">
        <v>60</v>
      </c>
      <c r="G41" s="15" t="s">
        <v>67</v>
      </c>
      <c r="H41" s="15"/>
      <c r="I41" s="15"/>
      <c r="J41" s="13"/>
      <c r="K41" s="15"/>
    </row>
    <row r="42" spans="1:11">
      <c r="A42" s="18"/>
      <c r="B42" s="4"/>
      <c r="C42" s="15"/>
      <c r="D42" s="15"/>
      <c r="E42" s="15"/>
      <c r="F42" s="15" t="s">
        <v>61</v>
      </c>
      <c r="G42" s="15"/>
      <c r="H42" s="15"/>
      <c r="I42" s="15"/>
      <c r="J42" s="13"/>
      <c r="K42" s="15"/>
    </row>
    <row r="43" spans="1:11">
      <c r="A43" s="18"/>
      <c r="B43" s="4"/>
      <c r="C43" s="15"/>
      <c r="D43" s="15"/>
      <c r="E43" s="15"/>
      <c r="F43" s="15" t="s">
        <v>62</v>
      </c>
      <c r="G43" s="15"/>
      <c r="H43" s="15"/>
      <c r="I43" s="15"/>
      <c r="J43" s="13"/>
      <c r="K43" s="15"/>
    </row>
    <row r="44" spans="1:11">
      <c r="A44" s="18"/>
      <c r="B44" s="4"/>
      <c r="C44" s="15"/>
      <c r="D44" s="15"/>
      <c r="E44" s="15"/>
      <c r="F44" s="15" t="s">
        <v>63</v>
      </c>
      <c r="G44" s="15"/>
      <c r="H44" s="15"/>
      <c r="I44" s="15"/>
      <c r="J44" s="13"/>
      <c r="K44" s="3"/>
    </row>
    <row r="45" spans="1:11">
      <c r="A45" s="10">
        <v>500</v>
      </c>
      <c r="B45" s="14" t="s">
        <v>19</v>
      </c>
      <c r="C45" s="14"/>
      <c r="D45" s="14"/>
      <c r="E45" s="14"/>
      <c r="F45" s="14" t="s">
        <v>135</v>
      </c>
      <c r="G45" s="14"/>
      <c r="H45" s="14" t="s">
        <v>69</v>
      </c>
      <c r="I45" s="14" t="s">
        <v>136</v>
      </c>
      <c r="J45" s="14" t="s">
        <v>152</v>
      </c>
      <c r="K45" s="14"/>
    </row>
    <row r="46" spans="1:11">
      <c r="A46" s="22"/>
      <c r="B46" s="15"/>
      <c r="C46" s="15"/>
      <c r="D46" s="15"/>
      <c r="E46" s="15"/>
      <c r="F46" s="4" t="s">
        <v>139</v>
      </c>
      <c r="G46" s="15"/>
      <c r="H46" s="15" t="s">
        <v>151</v>
      </c>
      <c r="I46" s="15" t="s">
        <v>137</v>
      </c>
      <c r="J46" s="15" t="s">
        <v>153</v>
      </c>
      <c r="K46" s="15"/>
    </row>
    <row r="47" spans="1:11">
      <c r="A47" s="22"/>
      <c r="B47" s="15"/>
      <c r="C47" s="15"/>
      <c r="D47" s="15"/>
      <c r="E47" s="15"/>
      <c r="F47" s="4" t="s">
        <v>141</v>
      </c>
      <c r="G47" s="15"/>
      <c r="H47" s="15" t="s">
        <v>80</v>
      </c>
      <c r="I47" s="15" t="s">
        <v>138</v>
      </c>
      <c r="J47" s="15" t="s">
        <v>154</v>
      </c>
      <c r="K47" s="15"/>
    </row>
    <row r="48" spans="1:11">
      <c r="A48" s="22"/>
      <c r="B48" s="15"/>
      <c r="C48" s="15"/>
      <c r="D48" s="15"/>
      <c r="E48" s="15"/>
      <c r="F48" s="4" t="s">
        <v>142</v>
      </c>
      <c r="G48" s="15"/>
      <c r="H48" s="15" t="s">
        <v>81</v>
      </c>
      <c r="I48" s="15" t="s">
        <v>140</v>
      </c>
      <c r="J48" s="15"/>
      <c r="K48" s="15"/>
    </row>
    <row r="49" spans="1:11">
      <c r="A49" s="22"/>
      <c r="B49" s="15"/>
      <c r="C49" s="15"/>
      <c r="D49" s="15"/>
      <c r="E49" s="15"/>
      <c r="F49" s="4" t="s">
        <v>143</v>
      </c>
      <c r="G49" s="15"/>
      <c r="H49" s="15"/>
      <c r="I49" s="15"/>
      <c r="J49" s="15"/>
      <c r="K49" s="15"/>
    </row>
    <row r="50" spans="1:11">
      <c r="A50" s="22"/>
      <c r="B50" s="15"/>
      <c r="C50" s="15"/>
      <c r="D50" s="15"/>
      <c r="E50" s="15"/>
      <c r="F50" s="4" t="s">
        <v>144</v>
      </c>
      <c r="G50" s="15"/>
      <c r="H50" s="15"/>
      <c r="I50" s="15"/>
      <c r="J50" s="15"/>
      <c r="K50" s="15"/>
    </row>
    <row r="51" spans="1:11">
      <c r="A51" s="22"/>
      <c r="B51" s="15"/>
      <c r="C51" s="15"/>
      <c r="D51" s="15"/>
      <c r="E51" s="15"/>
      <c r="F51" s="4" t="s">
        <v>145</v>
      </c>
      <c r="G51" s="15"/>
      <c r="H51" s="15"/>
      <c r="I51" s="15"/>
      <c r="J51" s="15"/>
      <c r="K51" s="15"/>
    </row>
    <row r="52" spans="1:11">
      <c r="A52" s="22"/>
      <c r="B52" s="15"/>
      <c r="C52" s="15"/>
      <c r="D52" s="15"/>
      <c r="E52" s="15"/>
      <c r="F52" s="4" t="s">
        <v>146</v>
      </c>
      <c r="G52" s="15"/>
      <c r="H52" s="15"/>
      <c r="I52" s="15"/>
      <c r="J52" s="15"/>
      <c r="K52" s="15"/>
    </row>
    <row r="53" spans="1:11">
      <c r="A53" s="22"/>
      <c r="B53" s="15"/>
      <c r="C53" s="15"/>
      <c r="D53" s="15"/>
      <c r="E53" s="15"/>
      <c r="F53" s="4" t="s">
        <v>147</v>
      </c>
      <c r="G53" s="15"/>
      <c r="H53" s="15"/>
      <c r="I53" s="15"/>
      <c r="J53" s="15"/>
      <c r="K53" s="15"/>
    </row>
    <row r="54" spans="1:11">
      <c r="A54" s="22"/>
      <c r="B54" s="15"/>
      <c r="C54" s="15"/>
      <c r="D54" s="15"/>
      <c r="E54" s="15"/>
      <c r="F54" s="4" t="s">
        <v>148</v>
      </c>
      <c r="G54" s="15"/>
      <c r="H54" s="15"/>
      <c r="I54" s="15"/>
      <c r="J54" s="15"/>
      <c r="K54" s="15"/>
    </row>
    <row r="55" spans="1:11">
      <c r="A55" s="22"/>
      <c r="B55" s="15"/>
      <c r="C55" s="15"/>
      <c r="D55" s="15"/>
      <c r="E55" s="15"/>
      <c r="F55" s="4" t="s">
        <v>149</v>
      </c>
      <c r="G55" s="15"/>
      <c r="H55" s="15"/>
      <c r="I55" s="15"/>
      <c r="J55" s="15"/>
      <c r="K55" s="15"/>
    </row>
    <row r="56" spans="1:11">
      <c r="A56" s="20"/>
      <c r="B56" s="3"/>
      <c r="C56" s="3"/>
      <c r="D56" s="3"/>
      <c r="E56" s="3"/>
      <c r="F56" s="6" t="s">
        <v>150</v>
      </c>
      <c r="G56" s="3"/>
      <c r="H56" s="3"/>
      <c r="I56" s="3"/>
      <c r="J56" s="3"/>
      <c r="K56" s="3"/>
    </row>
    <row r="57" spans="1:11" ht="15.75">
      <c r="K57" s="85">
        <v>2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3"/>
  <sheetViews>
    <sheetView zoomScale="75" zoomScaleNormal="75" workbookViewId="0">
      <selection activeCell="L12" sqref="L12"/>
    </sheetView>
  </sheetViews>
  <sheetFormatPr baseColWidth="10" defaultRowHeight="15"/>
  <cols>
    <col min="2" max="2" width="25.42578125" bestFit="1" customWidth="1"/>
    <col min="3" max="3" width="7.140625" customWidth="1"/>
    <col min="4" max="4" width="12" bestFit="1" customWidth="1"/>
    <col min="5" max="5" width="13.28515625" bestFit="1" customWidth="1"/>
  </cols>
  <sheetData>
    <row r="1" spans="1:7" ht="15.75" thickBot="1"/>
    <row r="2" spans="1:7" ht="16.5" thickBot="1">
      <c r="A2" s="46" t="s">
        <v>18</v>
      </c>
      <c r="B2" s="46" t="s">
        <v>2</v>
      </c>
      <c r="C2" s="61" t="s">
        <v>185</v>
      </c>
      <c r="D2" s="47" t="s">
        <v>5</v>
      </c>
      <c r="F2" s="48" t="s">
        <v>165</v>
      </c>
    </row>
    <row r="3" spans="1:7">
      <c r="A3" s="53">
        <v>40</v>
      </c>
      <c r="B3" s="62" t="s">
        <v>23</v>
      </c>
      <c r="C3" s="37"/>
      <c r="D3" s="59"/>
      <c r="E3" s="63" t="s">
        <v>159</v>
      </c>
      <c r="F3" s="38"/>
    </row>
    <row r="4" spans="1:7" ht="15.75" thickBot="1">
      <c r="A4" s="50"/>
      <c r="B4" s="64" t="s">
        <v>25</v>
      </c>
      <c r="C4" s="41"/>
      <c r="D4" s="60"/>
      <c r="E4" s="65" t="s">
        <v>159</v>
      </c>
      <c r="F4" s="9"/>
    </row>
    <row r="5" spans="1:7">
      <c r="A5" s="3">
        <v>25</v>
      </c>
      <c r="B5" s="3" t="s">
        <v>9</v>
      </c>
      <c r="C5" s="71">
        <f>D5*100/$D$12</f>
        <v>1.92689643311808</v>
      </c>
      <c r="D5" s="3">
        <v>183.75</v>
      </c>
      <c r="F5" s="3">
        <f>D5/A5</f>
        <v>7.35</v>
      </c>
    </row>
    <row r="6" spans="1:7" ht="15.75" thickBot="1">
      <c r="A6" s="1"/>
      <c r="B6" s="1" t="s">
        <v>21</v>
      </c>
      <c r="C6" s="71">
        <f t="shared" ref="C6:C11" si="0">D6*100/$D$12</f>
        <v>3.6995362864747072</v>
      </c>
      <c r="D6" s="1">
        <v>352.79</v>
      </c>
      <c r="E6" s="66" t="s">
        <v>159</v>
      </c>
      <c r="F6" s="1"/>
    </row>
    <row r="7" spans="1:7" ht="15.75" thickBot="1">
      <c r="A7" s="1">
        <v>200</v>
      </c>
      <c r="B7" s="1" t="s">
        <v>160</v>
      </c>
      <c r="C7" s="71">
        <f t="shared" si="0"/>
        <v>9.4378600805783499</v>
      </c>
      <c r="D7" s="1">
        <v>900</v>
      </c>
      <c r="E7" s="67" t="s">
        <v>163</v>
      </c>
      <c r="F7" s="7">
        <f t="shared" ref="F7:F11" si="1">D7/A7</f>
        <v>4.5</v>
      </c>
    </row>
    <row r="8" spans="1:7" ht="15.75" thickBot="1">
      <c r="A8" s="1">
        <v>150</v>
      </c>
      <c r="B8" s="5" t="s">
        <v>161</v>
      </c>
      <c r="C8" s="71">
        <f t="shared" si="0"/>
        <v>12.583813440771134</v>
      </c>
      <c r="D8" s="1">
        <v>1200</v>
      </c>
      <c r="E8" s="68">
        <f>300*100/D7</f>
        <v>33.333333333333336</v>
      </c>
      <c r="F8" s="58">
        <f t="shared" si="1"/>
        <v>8</v>
      </c>
      <c r="G8" s="52" t="s">
        <v>186</v>
      </c>
    </row>
    <row r="9" spans="1:7" ht="15.75" thickBot="1">
      <c r="A9" s="1">
        <v>160</v>
      </c>
      <c r="B9" s="1" t="s">
        <v>7</v>
      </c>
      <c r="C9" s="71">
        <f t="shared" si="0"/>
        <v>19.599079703777029</v>
      </c>
      <c r="D9" s="1">
        <v>1868.98</v>
      </c>
      <c r="F9" s="72">
        <f t="shared" si="1"/>
        <v>11.681125</v>
      </c>
      <c r="G9" s="73">
        <f>F9/2</f>
        <v>5.8405624999999999</v>
      </c>
    </row>
    <row r="10" spans="1:7">
      <c r="A10" s="1">
        <v>500</v>
      </c>
      <c r="B10" s="1" t="s">
        <v>19</v>
      </c>
      <c r="C10" s="71">
        <f t="shared" si="0"/>
        <v>23.594650201445877</v>
      </c>
      <c r="D10" s="1">
        <v>2250</v>
      </c>
      <c r="F10" s="54">
        <f t="shared" si="1"/>
        <v>4.5</v>
      </c>
    </row>
    <row r="11" spans="1:7" ht="15.75" thickBot="1">
      <c r="A11" s="1">
        <v>90</v>
      </c>
      <c r="B11" s="1" t="s">
        <v>164</v>
      </c>
      <c r="C11" s="71">
        <f t="shared" si="0"/>
        <v>29.158163853834807</v>
      </c>
      <c r="D11" s="1">
        <v>2780.54</v>
      </c>
      <c r="F11" s="55">
        <f t="shared" si="1"/>
        <v>30.89488888888889</v>
      </c>
    </row>
    <row r="12" spans="1:7" ht="19.5" thickBot="1">
      <c r="A12" s="13"/>
      <c r="B12" s="70" t="s">
        <v>162</v>
      </c>
      <c r="C12" s="71">
        <f>SUM(C5:C11)</f>
        <v>99.999999999999986</v>
      </c>
      <c r="D12" s="69">
        <f>SUM(D5:D11)</f>
        <v>9536.0600000000013</v>
      </c>
      <c r="E12" s="56" t="s">
        <v>166</v>
      </c>
      <c r="F12" s="57">
        <f>SUM(F5:F11)/6</f>
        <v>11.154335648148148</v>
      </c>
    </row>
    <row r="23" spans="8:8">
      <c r="H23" s="51"/>
    </row>
  </sheetData>
  <sortState ref="B3:D10">
    <sortCondition ref="D3:D10"/>
  </sortState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16"/>
  <sheetViews>
    <sheetView zoomScale="75" zoomScaleNormal="75" workbookViewId="0">
      <selection activeCell="L12" sqref="L12"/>
    </sheetView>
  </sheetViews>
  <sheetFormatPr baseColWidth="10" defaultRowHeight="15"/>
  <cols>
    <col min="1" max="1" width="6.85546875" customWidth="1"/>
    <col min="3" max="3" width="25.42578125" bestFit="1" customWidth="1"/>
    <col min="4" max="4" width="24" bestFit="1" customWidth="1"/>
    <col min="5" max="6" width="24" customWidth="1"/>
    <col min="7" max="7" width="29.85546875" bestFit="1" customWidth="1"/>
    <col min="8" max="8" width="28.7109375" bestFit="1" customWidth="1"/>
    <col min="9" max="9" width="15.42578125" bestFit="1" customWidth="1"/>
  </cols>
  <sheetData>
    <row r="1" spans="2:9" ht="15.75" thickBot="1"/>
    <row r="2" spans="2:9" ht="16.5" thickBot="1">
      <c r="B2" s="32" t="s">
        <v>18</v>
      </c>
      <c r="C2" s="34" t="s">
        <v>2</v>
      </c>
      <c r="D2" s="34" t="s">
        <v>1</v>
      </c>
      <c r="E2" s="34" t="s">
        <v>167</v>
      </c>
      <c r="F2" s="34" t="s">
        <v>188</v>
      </c>
      <c r="G2" s="34" t="s">
        <v>168</v>
      </c>
      <c r="H2" s="34" t="s">
        <v>170</v>
      </c>
    </row>
    <row r="3" spans="2:9">
      <c r="B3" s="74">
        <v>40</v>
      </c>
      <c r="C3" s="37" t="s">
        <v>23</v>
      </c>
      <c r="D3" s="37" t="s">
        <v>24</v>
      </c>
      <c r="E3" s="37" t="s">
        <v>196</v>
      </c>
      <c r="F3" s="37" t="s">
        <v>191</v>
      </c>
      <c r="G3" s="37" t="s">
        <v>169</v>
      </c>
      <c r="H3" s="75" t="s">
        <v>171</v>
      </c>
    </row>
    <row r="4" spans="2:9">
      <c r="B4" s="76">
        <v>25</v>
      </c>
      <c r="C4" s="1" t="s">
        <v>9</v>
      </c>
      <c r="D4" s="1" t="s">
        <v>189</v>
      </c>
      <c r="E4" s="1" t="s">
        <v>172</v>
      </c>
      <c r="F4" s="1" t="s">
        <v>190</v>
      </c>
      <c r="G4" s="1" t="s">
        <v>173</v>
      </c>
      <c r="H4" s="77" t="s">
        <v>171</v>
      </c>
    </row>
    <row r="5" spans="2:9">
      <c r="B5" s="76">
        <v>160</v>
      </c>
      <c r="C5" s="1" t="s">
        <v>7</v>
      </c>
      <c r="D5" s="1" t="s">
        <v>8</v>
      </c>
      <c r="E5" s="1" t="s">
        <v>174</v>
      </c>
      <c r="F5" s="1" t="s">
        <v>192</v>
      </c>
      <c r="G5" s="1" t="s">
        <v>175</v>
      </c>
      <c r="H5" s="77" t="s">
        <v>171</v>
      </c>
    </row>
    <row r="6" spans="2:9">
      <c r="B6" s="76">
        <v>200</v>
      </c>
      <c r="C6" s="1" t="s">
        <v>160</v>
      </c>
      <c r="D6" s="1" t="s">
        <v>189</v>
      </c>
      <c r="E6" s="1" t="s">
        <v>176</v>
      </c>
      <c r="F6" s="1" t="s">
        <v>190</v>
      </c>
      <c r="G6" s="1" t="s">
        <v>173</v>
      </c>
      <c r="H6" s="77" t="s">
        <v>171</v>
      </c>
    </row>
    <row r="7" spans="2:9">
      <c r="B7" s="76">
        <v>90</v>
      </c>
      <c r="C7" s="1" t="s">
        <v>10</v>
      </c>
      <c r="D7" s="1" t="s">
        <v>11</v>
      </c>
      <c r="E7" s="1" t="s">
        <v>177</v>
      </c>
      <c r="F7" s="1" t="s">
        <v>193</v>
      </c>
      <c r="G7" s="1" t="s">
        <v>178</v>
      </c>
      <c r="H7" s="77" t="s">
        <v>179</v>
      </c>
    </row>
    <row r="8" spans="2:9">
      <c r="B8" s="78"/>
      <c r="C8" s="1" t="s">
        <v>21</v>
      </c>
      <c r="D8" s="1" t="s">
        <v>22</v>
      </c>
      <c r="E8" s="1" t="s">
        <v>199</v>
      </c>
      <c r="F8" s="1" t="s">
        <v>194</v>
      </c>
      <c r="G8" s="1" t="s">
        <v>178</v>
      </c>
      <c r="H8" s="77" t="s">
        <v>171</v>
      </c>
      <c r="I8" s="83"/>
    </row>
    <row r="9" spans="2:9">
      <c r="B9" s="78"/>
      <c r="C9" s="1" t="s">
        <v>25</v>
      </c>
      <c r="D9" s="1" t="s">
        <v>26</v>
      </c>
      <c r="E9" s="1" t="s">
        <v>180</v>
      </c>
      <c r="F9" s="1" t="s">
        <v>195</v>
      </c>
      <c r="G9" s="1" t="s">
        <v>181</v>
      </c>
      <c r="H9" s="77" t="s">
        <v>179</v>
      </c>
    </row>
    <row r="10" spans="2:9">
      <c r="B10" s="79">
        <v>150</v>
      </c>
      <c r="C10" s="5" t="s">
        <v>161</v>
      </c>
      <c r="D10" s="5" t="s">
        <v>27</v>
      </c>
      <c r="E10" s="5" t="s">
        <v>182</v>
      </c>
      <c r="F10" s="5" t="s">
        <v>191</v>
      </c>
      <c r="G10" s="1" t="s">
        <v>178</v>
      </c>
      <c r="H10" s="77" t="s">
        <v>171</v>
      </c>
    </row>
    <row r="11" spans="2:9" ht="15.75" thickBot="1">
      <c r="B11" s="80">
        <v>500</v>
      </c>
      <c r="C11" s="41" t="s">
        <v>19</v>
      </c>
      <c r="D11" s="41" t="s">
        <v>189</v>
      </c>
      <c r="E11" s="41" t="s">
        <v>183</v>
      </c>
      <c r="F11" s="41" t="s">
        <v>190</v>
      </c>
      <c r="G11" s="41" t="s">
        <v>184</v>
      </c>
      <c r="H11" s="81" t="s">
        <v>171</v>
      </c>
    </row>
    <row r="14" spans="2:9">
      <c r="C14" s="82"/>
    </row>
    <row r="15" spans="2:9" s="82" customFormat="1"/>
    <row r="16" spans="2:9">
      <c r="C16" s="82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Resúmen de costos</vt:lpstr>
      <vt:lpstr>Menús ofrecidos</vt:lpstr>
      <vt:lpstr>Análisis de costos</vt:lpstr>
      <vt:lpstr>Análisis de Menús 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House</dc:creator>
  <cp:lastModifiedBy>House</cp:lastModifiedBy>
  <cp:lastPrinted>2011-01-11T04:01:46Z</cp:lastPrinted>
  <dcterms:created xsi:type="dcterms:W3CDTF">2009-09-27T17:01:51Z</dcterms:created>
  <dcterms:modified xsi:type="dcterms:W3CDTF">2011-01-11T04:02:36Z</dcterms:modified>
</cp:coreProperties>
</file>